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G2" i="1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51" l="1"/>
  <c r="I54" s="1"/>
  <c r="F100"/>
  <c r="H100"/>
  <c r="H2"/>
  <c r="F54" l="1"/>
</calcChain>
</file>

<file path=xl/sharedStrings.xml><?xml version="1.0" encoding="utf-8"?>
<sst xmlns="http://schemas.openxmlformats.org/spreadsheetml/2006/main" count="23" uniqueCount="21">
  <si>
    <t>Α/Α</t>
  </si>
  <si>
    <t>ΕΡΓΑΣΤΗΡΙΟ ΠΕΡΙΒΑΛΛΟΝΤΙΚΗΣ ΧΗΜΕΙΑΣ</t>
  </si>
  <si>
    <t>ABS</t>
  </si>
  <si>
    <t>CONC (mg/L)</t>
  </si>
  <si>
    <t xml:space="preserve">Μέσος όρος μετρήσεων για την κατασκευή του διαγράμματος ελέγχου: </t>
  </si>
  <si>
    <t>mg/L</t>
  </si>
  <si>
    <t>Θεωρητική τιμή προτύπου:</t>
  </si>
  <si>
    <t>ΑΣΚΗΣΗ 7 &amp; 8: ΠΡΟΣΔΙΟΡΙΣΜΟΣ ΝΙΤΡΙΚΩΝ ΚΑΙ ΝΙΤΡΩΔΩΝ ΙΟΝΤΩΝ</t>
  </si>
  <si>
    <t>Όρια αποδοχής που τίθενται από το εργαστήριο βάσει των μετρήσεων για την κατασκευή του διαγράμματος ελέγχου (Εύρος Αποδεκτών Τιμών):</t>
  </si>
  <si>
    <t>Μέση Συγκέντρωση (mg/L)</t>
  </si>
  <si>
    <t>Τυπική Απόκλιση (s)</t>
  </si>
  <si>
    <t>mg/L             ----------------</t>
  </si>
  <si>
    <t>x</t>
  </si>
  <si>
    <t>x+2s</t>
  </si>
  <si>
    <t>x-2s</t>
  </si>
  <si>
    <t>x-3s</t>
  </si>
  <si>
    <t>x+3s</t>
  </si>
  <si>
    <t>Μέση Συγκέντρωση - 2s</t>
  </si>
  <si>
    <t>Μέση Συγκέντρωση + 2s</t>
  </si>
  <si>
    <t>Μέση Συγκέντρωση - 3s</t>
  </si>
  <si>
    <t>Μέση Συγκέντρωση + 3s</t>
  </si>
</sst>
</file>

<file path=xl/styles.xml><?xml version="1.0" encoding="utf-8"?>
<styleSheet xmlns="http://schemas.openxmlformats.org/spreadsheetml/2006/main">
  <numFmts count="1">
    <numFmt numFmtId="166" formatCode="0.00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166" fontId="0" fillId="0" borderId="0" xfId="0" applyNumberFormat="1" applyBorder="1"/>
    <xf numFmtId="166" fontId="0" fillId="0" borderId="8" xfId="0" applyNumberFormat="1" applyBorder="1"/>
    <xf numFmtId="166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7.8473330217644882E-2"/>
          <c:y val="2.7618208171739725E-2"/>
          <c:w val="0.81760042349101403"/>
          <c:h val="0.85731539154620595"/>
        </c:manualLayout>
      </c:layout>
      <c:scatterChart>
        <c:scatterStyle val="smoothMarker"/>
        <c:ser>
          <c:idx val="1"/>
          <c:order val="0"/>
          <c:tx>
            <c:v>x+2s</c:v>
          </c:tx>
          <c:spPr>
            <a:ln>
              <a:solidFill>
                <a:srgbClr val="C00000"/>
              </a:solidFill>
            </a:ln>
          </c:spPr>
          <c:marker>
            <c:symbol val="star"/>
            <c:size val="7"/>
          </c:marker>
          <c:xVal>
            <c:numRef>
              <c:f>Φύλλο1!$B$100:$B$119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Φύλλο1!$D$100:$D$119</c:f>
              <c:numCache>
                <c:formatCode>General</c:formatCode>
                <c:ptCount val="20"/>
                <c:pt idx="0">
                  <c:v>9.231433810673499</c:v>
                </c:pt>
                <c:pt idx="1">
                  <c:v>9.231433810673499</c:v>
                </c:pt>
                <c:pt idx="2">
                  <c:v>9.231433810673499</c:v>
                </c:pt>
                <c:pt idx="3">
                  <c:v>9.231433810673499</c:v>
                </c:pt>
                <c:pt idx="4">
                  <c:v>9.231433810673499</c:v>
                </c:pt>
                <c:pt idx="5">
                  <c:v>9.231433810673499</c:v>
                </c:pt>
                <c:pt idx="6">
                  <c:v>9.231433810673499</c:v>
                </c:pt>
                <c:pt idx="7">
                  <c:v>9.231433810673499</c:v>
                </c:pt>
                <c:pt idx="8">
                  <c:v>9.231433810673499</c:v>
                </c:pt>
                <c:pt idx="9">
                  <c:v>9.231433810673499</c:v>
                </c:pt>
                <c:pt idx="10">
                  <c:v>9.231433810673499</c:v>
                </c:pt>
                <c:pt idx="11">
                  <c:v>9.231433810673499</c:v>
                </c:pt>
                <c:pt idx="12">
                  <c:v>9.231433810673499</c:v>
                </c:pt>
                <c:pt idx="13">
                  <c:v>9.231433810673499</c:v>
                </c:pt>
                <c:pt idx="14">
                  <c:v>9.231433810673499</c:v>
                </c:pt>
                <c:pt idx="15">
                  <c:v>9.231433810673499</c:v>
                </c:pt>
                <c:pt idx="16">
                  <c:v>9.231433810673499</c:v>
                </c:pt>
                <c:pt idx="17">
                  <c:v>9.231433810673499</c:v>
                </c:pt>
                <c:pt idx="18">
                  <c:v>9.231433810673499</c:v>
                </c:pt>
                <c:pt idx="19">
                  <c:v>9.231433810673499</c:v>
                </c:pt>
              </c:numCache>
            </c:numRef>
          </c:yVal>
          <c:smooth val="1"/>
        </c:ser>
        <c:ser>
          <c:idx val="2"/>
          <c:order val="1"/>
          <c:tx>
            <c:v>x</c:v>
          </c:tx>
          <c:xVal>
            <c:numRef>
              <c:f>Φύλλο1!$B$100:$B$119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Φύλλο1!$E$100:$E$119</c:f>
              <c:numCache>
                <c:formatCode>General</c:formatCode>
                <c:ptCount val="20"/>
                <c:pt idx="0">
                  <c:v>8.6914499999999997</c:v>
                </c:pt>
                <c:pt idx="1">
                  <c:v>8.6914499999999997</c:v>
                </c:pt>
                <c:pt idx="2">
                  <c:v>8.6914499999999997</c:v>
                </c:pt>
                <c:pt idx="3">
                  <c:v>8.6914499999999997</c:v>
                </c:pt>
                <c:pt idx="4">
                  <c:v>8.6914499999999997</c:v>
                </c:pt>
                <c:pt idx="5">
                  <c:v>8.6914499999999997</c:v>
                </c:pt>
                <c:pt idx="6">
                  <c:v>8.6914499999999997</c:v>
                </c:pt>
                <c:pt idx="7">
                  <c:v>8.6914499999999997</c:v>
                </c:pt>
                <c:pt idx="8">
                  <c:v>8.6914499999999997</c:v>
                </c:pt>
                <c:pt idx="9">
                  <c:v>8.6914499999999997</c:v>
                </c:pt>
                <c:pt idx="10">
                  <c:v>8.6914499999999997</c:v>
                </c:pt>
                <c:pt idx="11">
                  <c:v>8.6914499999999997</c:v>
                </c:pt>
                <c:pt idx="12">
                  <c:v>8.6914499999999997</c:v>
                </c:pt>
                <c:pt idx="13">
                  <c:v>8.6914499999999997</c:v>
                </c:pt>
                <c:pt idx="14">
                  <c:v>8.6914499999999997</c:v>
                </c:pt>
                <c:pt idx="15">
                  <c:v>8.6914499999999997</c:v>
                </c:pt>
                <c:pt idx="16">
                  <c:v>8.6914499999999997</c:v>
                </c:pt>
                <c:pt idx="17">
                  <c:v>8.6914499999999997</c:v>
                </c:pt>
                <c:pt idx="18">
                  <c:v>8.6914499999999997</c:v>
                </c:pt>
                <c:pt idx="19">
                  <c:v>8.6914499999999997</c:v>
                </c:pt>
              </c:numCache>
            </c:numRef>
          </c:yVal>
          <c:smooth val="1"/>
        </c:ser>
        <c:ser>
          <c:idx val="3"/>
          <c:order val="2"/>
          <c:tx>
            <c:v>x-2s</c:v>
          </c:tx>
          <c:spPr>
            <a:ln>
              <a:solidFill>
                <a:srgbClr val="C00000"/>
              </a:solidFill>
            </a:ln>
          </c:spPr>
          <c:marker>
            <c:symbol val="star"/>
            <c:size val="7"/>
          </c:marker>
          <c:xVal>
            <c:numRef>
              <c:f>Φύλλο1!$B$100:$B$119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Φύλλο1!$C$100:$C$119</c:f>
              <c:numCache>
                <c:formatCode>General</c:formatCode>
                <c:ptCount val="20"/>
                <c:pt idx="0">
                  <c:v>8.1514661893265004</c:v>
                </c:pt>
                <c:pt idx="1">
                  <c:v>8.1514661893265004</c:v>
                </c:pt>
                <c:pt idx="2">
                  <c:v>8.1514661893265004</c:v>
                </c:pt>
                <c:pt idx="3">
                  <c:v>8.1514661893265004</c:v>
                </c:pt>
                <c:pt idx="4">
                  <c:v>8.1514661893265004</c:v>
                </c:pt>
                <c:pt idx="5">
                  <c:v>8.1514661893265004</c:v>
                </c:pt>
                <c:pt idx="6">
                  <c:v>8.1514661893265004</c:v>
                </c:pt>
                <c:pt idx="7">
                  <c:v>8.1514661893265004</c:v>
                </c:pt>
                <c:pt idx="8">
                  <c:v>8.1514661893265004</c:v>
                </c:pt>
                <c:pt idx="9">
                  <c:v>8.1514661893265004</c:v>
                </c:pt>
                <c:pt idx="10">
                  <c:v>8.1514661893265004</c:v>
                </c:pt>
                <c:pt idx="11">
                  <c:v>8.1514661893265004</c:v>
                </c:pt>
                <c:pt idx="12">
                  <c:v>8.1514661893265004</c:v>
                </c:pt>
                <c:pt idx="13">
                  <c:v>8.1514661893265004</c:v>
                </c:pt>
                <c:pt idx="14">
                  <c:v>8.1514661893265004</c:v>
                </c:pt>
                <c:pt idx="15">
                  <c:v>8.1514661893265004</c:v>
                </c:pt>
                <c:pt idx="16">
                  <c:v>8.1514661893265004</c:v>
                </c:pt>
                <c:pt idx="17">
                  <c:v>8.1514661893265004</c:v>
                </c:pt>
                <c:pt idx="18">
                  <c:v>8.1514661893265004</c:v>
                </c:pt>
                <c:pt idx="19">
                  <c:v>8.1514661893265004</c:v>
                </c:pt>
              </c:numCache>
            </c:numRef>
          </c:yVal>
          <c:smooth val="1"/>
        </c:ser>
        <c:ser>
          <c:idx val="0"/>
          <c:order val="3"/>
          <c:tx>
            <c:strRef>
              <c:f>Φύλλο1!$F$99</c:f>
              <c:strCache>
                <c:ptCount val="1"/>
                <c:pt idx="0">
                  <c:v>x-3s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x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Φύλλο1!$B$100:$B$119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Φύλλο1!$F$100:$F$119</c:f>
              <c:numCache>
                <c:formatCode>General</c:formatCode>
                <c:ptCount val="20"/>
                <c:pt idx="0">
                  <c:v>7.8814742839895775</c:v>
                </c:pt>
                <c:pt idx="1">
                  <c:v>7.8814742839897498</c:v>
                </c:pt>
                <c:pt idx="2">
                  <c:v>7.8814742839897498</c:v>
                </c:pt>
                <c:pt idx="3">
                  <c:v>7.8814742839897498</c:v>
                </c:pt>
                <c:pt idx="4">
                  <c:v>7.8814742839897498</c:v>
                </c:pt>
                <c:pt idx="5">
                  <c:v>7.8814742839897498</c:v>
                </c:pt>
                <c:pt idx="6">
                  <c:v>7.8814742839897498</c:v>
                </c:pt>
                <c:pt idx="7">
                  <c:v>7.8814742839897498</c:v>
                </c:pt>
                <c:pt idx="8">
                  <c:v>7.8814742839897498</c:v>
                </c:pt>
                <c:pt idx="9">
                  <c:v>7.8814742839897498</c:v>
                </c:pt>
                <c:pt idx="10">
                  <c:v>7.8814742839897498</c:v>
                </c:pt>
                <c:pt idx="11">
                  <c:v>7.8814742839897498</c:v>
                </c:pt>
                <c:pt idx="12">
                  <c:v>7.8814742839897498</c:v>
                </c:pt>
                <c:pt idx="13">
                  <c:v>7.8814742839897498</c:v>
                </c:pt>
                <c:pt idx="14">
                  <c:v>7.8814742839897498</c:v>
                </c:pt>
                <c:pt idx="15">
                  <c:v>7.8814742839897498</c:v>
                </c:pt>
                <c:pt idx="16">
                  <c:v>7.8814742839897498</c:v>
                </c:pt>
                <c:pt idx="17">
                  <c:v>7.8814742839897498</c:v>
                </c:pt>
                <c:pt idx="18">
                  <c:v>7.8814742839897498</c:v>
                </c:pt>
                <c:pt idx="19">
                  <c:v>7.8814742839897498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Φύλλο1!$H$99</c:f>
              <c:strCache>
                <c:ptCount val="1"/>
                <c:pt idx="0">
                  <c:v>x+3s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x"/>
            <c:size val="7"/>
            <c:spPr>
              <a:ln>
                <a:solidFill>
                  <a:srgbClr val="FF0000"/>
                </a:solidFill>
              </a:ln>
            </c:spPr>
          </c:marker>
          <c:xVal>
            <c:numRef>
              <c:f>Φύλλο1!$B$100:$B$119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Φύλλο1!$H$100:$H$119</c:f>
              <c:numCache>
                <c:formatCode>General</c:formatCode>
                <c:ptCount val="20"/>
                <c:pt idx="0">
                  <c:v>9.5014257160104219</c:v>
                </c:pt>
                <c:pt idx="1">
                  <c:v>9.5014257160102495</c:v>
                </c:pt>
                <c:pt idx="2">
                  <c:v>9.5014257160102495</c:v>
                </c:pt>
                <c:pt idx="3">
                  <c:v>9.5014257160102495</c:v>
                </c:pt>
                <c:pt idx="4">
                  <c:v>9.5014257160102495</c:v>
                </c:pt>
                <c:pt idx="5">
                  <c:v>9.5014257160102495</c:v>
                </c:pt>
                <c:pt idx="6">
                  <c:v>9.5014257160102495</c:v>
                </c:pt>
                <c:pt idx="7">
                  <c:v>9.5014257160102495</c:v>
                </c:pt>
                <c:pt idx="8">
                  <c:v>9.5014257160102495</c:v>
                </c:pt>
                <c:pt idx="9">
                  <c:v>9.5014257160102495</c:v>
                </c:pt>
                <c:pt idx="10">
                  <c:v>9.5014257160102495</c:v>
                </c:pt>
                <c:pt idx="11">
                  <c:v>9.5014257160102495</c:v>
                </c:pt>
                <c:pt idx="12">
                  <c:v>9.5014257160102495</c:v>
                </c:pt>
                <c:pt idx="13">
                  <c:v>9.5014257160102495</c:v>
                </c:pt>
                <c:pt idx="14">
                  <c:v>9.5014257160102495</c:v>
                </c:pt>
                <c:pt idx="15">
                  <c:v>9.5014257160102495</c:v>
                </c:pt>
                <c:pt idx="16">
                  <c:v>9.5014257160102495</c:v>
                </c:pt>
                <c:pt idx="17">
                  <c:v>9.5014257160102495</c:v>
                </c:pt>
                <c:pt idx="18">
                  <c:v>9.5014257160102495</c:v>
                </c:pt>
                <c:pt idx="19">
                  <c:v>9.5014257160102495</c:v>
                </c:pt>
              </c:numCache>
            </c:numRef>
          </c:yVal>
          <c:smooth val="1"/>
        </c:ser>
        <c:axId val="85358464"/>
        <c:axId val="85377024"/>
      </c:scatterChart>
      <c:valAx>
        <c:axId val="85358464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Αρ.</a:t>
                </a:r>
                <a:r>
                  <a:rPr lang="el-GR" baseline="0"/>
                  <a:t> Μετρήσεων</a:t>
                </a:r>
                <a:endParaRPr lang="el-GR"/>
              </a:p>
            </c:rich>
          </c:tx>
          <c:layout/>
        </c:title>
        <c:numFmt formatCode="General" sourceLinked="1"/>
        <c:majorTickMark val="none"/>
        <c:tickLblPos val="nextTo"/>
        <c:crossAx val="85377024"/>
        <c:crosses val="autoZero"/>
        <c:crossBetween val="midCat"/>
      </c:valAx>
      <c:valAx>
        <c:axId val="85377024"/>
        <c:scaling>
          <c:orientation val="minMax"/>
          <c:max val="9.8000000000000007"/>
          <c:min val="7.7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l-GR"/>
                  <a:t>Συγκεντρώσεις</a:t>
                </a:r>
                <a:r>
                  <a:rPr lang="el-GR" baseline="0"/>
                  <a:t> (</a:t>
                </a:r>
                <a:r>
                  <a:rPr lang="en-US" baseline="0"/>
                  <a:t>mg/L)</a:t>
                </a:r>
                <a:endParaRPr lang="el-GR"/>
              </a:p>
            </c:rich>
          </c:tx>
          <c:layout/>
        </c:title>
        <c:numFmt formatCode="General" sourceLinked="1"/>
        <c:majorTickMark val="none"/>
        <c:tickLblPos val="nextTo"/>
        <c:crossAx val="85358464"/>
        <c:crosses val="autoZero"/>
        <c:crossBetween val="midCat"/>
      </c:valAx>
    </c:plotArea>
    <c:legend>
      <c:legendPos val="r"/>
      <c:layout/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2486026</xdr:colOff>
      <xdr:row>22</xdr:row>
      <xdr:rowOff>47625</xdr:rowOff>
    </xdr:from>
    <xdr:to>
      <xdr:col>7</xdr:col>
      <xdr:colOff>104775</xdr:colOff>
      <xdr:row>49</xdr:row>
      <xdr:rowOff>9525</xdr:rowOff>
    </xdr:to>
    <xdr:graphicFrame macro="">
      <xdr:nvGraphicFramePr>
        <xdr:cNvPr id="2" name="Γράφημα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9"/>
  <sheetViews>
    <sheetView tabSelected="1" workbookViewId="0">
      <selection activeCell="A12" sqref="A12"/>
    </sheetView>
  </sheetViews>
  <sheetFormatPr defaultRowHeight="15"/>
  <cols>
    <col min="1" max="1" width="60.5703125" bestFit="1" customWidth="1"/>
    <col min="3" max="5" width="12.42578125" bestFit="1" customWidth="1"/>
    <col min="6" max="7" width="27" customWidth="1"/>
    <col min="8" max="8" width="25.5703125" bestFit="1" customWidth="1"/>
    <col min="9" max="9" width="22.42578125" bestFit="1" customWidth="1"/>
    <col min="10" max="10" width="27.140625" bestFit="1" customWidth="1"/>
    <col min="11" max="11" width="22.42578125" bestFit="1" customWidth="1"/>
  </cols>
  <sheetData>
    <row r="1" spans="1:11">
      <c r="A1" s="1" t="s">
        <v>1</v>
      </c>
      <c r="C1" s="5" t="s">
        <v>0</v>
      </c>
      <c r="D1" s="6" t="s">
        <v>2</v>
      </c>
      <c r="E1" s="6" t="s">
        <v>3</v>
      </c>
      <c r="F1" s="7" t="s">
        <v>9</v>
      </c>
      <c r="G1" s="8" t="s">
        <v>10</v>
      </c>
      <c r="H1" s="7" t="s">
        <v>17</v>
      </c>
      <c r="I1" s="7" t="s">
        <v>18</v>
      </c>
      <c r="J1" s="7" t="s">
        <v>19</v>
      </c>
      <c r="K1" s="7" t="s">
        <v>20</v>
      </c>
    </row>
    <row r="2" spans="1:11">
      <c r="A2" s="2" t="s">
        <v>7</v>
      </c>
      <c r="C2" s="9">
        <v>1</v>
      </c>
      <c r="D2" s="4">
        <v>0.48599999999999999</v>
      </c>
      <c r="E2" s="4">
        <v>8.8559999999999999</v>
      </c>
      <c r="F2" s="13">
        <v>8.6914499999999997</v>
      </c>
      <c r="G2" s="14">
        <f>STDEV(E2:E21)</f>
        <v>0.26999190533680728</v>
      </c>
      <c r="H2" s="13">
        <f>F2-(G2*2)</f>
        <v>8.1514661893263849</v>
      </c>
      <c r="I2" s="13">
        <f>F2+(2*G2)</f>
        <v>9.2314338106736145</v>
      </c>
      <c r="J2" s="15">
        <f>F2-(3*G2)</f>
        <v>7.8814742839895775</v>
      </c>
      <c r="K2" s="15">
        <f>F2+(3*G2)</f>
        <v>9.5014257160104219</v>
      </c>
    </row>
    <row r="3" spans="1:11">
      <c r="A3" s="2"/>
      <c r="C3" s="9">
        <v>2</v>
      </c>
      <c r="D3" s="4">
        <v>0.48</v>
      </c>
      <c r="E3" s="4">
        <v>8.7460000000000004</v>
      </c>
      <c r="F3" s="13">
        <v>8.6914499999999997</v>
      </c>
      <c r="G3" s="13">
        <v>0.26999190533680728</v>
      </c>
      <c r="H3" s="13">
        <f>F3-(G3*2)</f>
        <v>8.1514661893263849</v>
      </c>
      <c r="I3" s="13">
        <f>F3+(2*G3)</f>
        <v>9.2314338106736145</v>
      </c>
      <c r="J3" s="15">
        <f>F3-(3*G3)</f>
        <v>7.8814742839895775</v>
      </c>
      <c r="K3" s="15">
        <f>F3+(3*G3)</f>
        <v>9.5014257160104219</v>
      </c>
    </row>
    <row r="4" spans="1:11">
      <c r="A4" s="2"/>
      <c r="C4" s="9">
        <v>3</v>
      </c>
      <c r="D4" s="4">
        <v>0.49</v>
      </c>
      <c r="E4" s="4">
        <v>8.9280000000000008</v>
      </c>
      <c r="F4" s="13">
        <v>8.6914499999999997</v>
      </c>
      <c r="G4" s="13">
        <v>0.26999190533680728</v>
      </c>
      <c r="H4" s="13">
        <f>F4-(G4*2)</f>
        <v>8.1514661893263849</v>
      </c>
      <c r="I4" s="13">
        <f>F4+(2*G4)</f>
        <v>9.2314338106736145</v>
      </c>
      <c r="J4" s="15">
        <f>F4-(3*G4)</f>
        <v>7.8814742839895775</v>
      </c>
      <c r="K4" s="15">
        <f>F4+(3*G4)</f>
        <v>9.5014257160104219</v>
      </c>
    </row>
    <row r="5" spans="1:11">
      <c r="A5" s="3"/>
      <c r="C5" s="9">
        <v>4</v>
      </c>
      <c r="D5" s="4">
        <v>0.46500000000000002</v>
      </c>
      <c r="E5" s="4">
        <v>8.4719999999999995</v>
      </c>
      <c r="F5" s="13">
        <v>8.6914499999999997</v>
      </c>
      <c r="G5" s="13">
        <v>0.26999190533680728</v>
      </c>
      <c r="H5" s="13">
        <f>F5-(G5*2)</f>
        <v>8.1514661893263849</v>
      </c>
      <c r="I5" s="13">
        <f>F5+(2*G5)</f>
        <v>9.2314338106736145</v>
      </c>
      <c r="J5" s="15">
        <f>F5-(3*G5)</f>
        <v>7.8814742839895775</v>
      </c>
      <c r="K5" s="15">
        <f>F5+(3*G5)</f>
        <v>9.5014257160104219</v>
      </c>
    </row>
    <row r="6" spans="1:11">
      <c r="C6" s="9">
        <v>5</v>
      </c>
      <c r="D6" s="4">
        <v>0.45</v>
      </c>
      <c r="E6" s="4">
        <v>8.1989999999999998</v>
      </c>
      <c r="F6" s="13">
        <v>8.6914499999999997</v>
      </c>
      <c r="G6" s="13">
        <v>0.26999190533680728</v>
      </c>
      <c r="H6" s="13">
        <f>F6-(G6*2)</f>
        <v>8.1514661893263849</v>
      </c>
      <c r="I6" s="13">
        <f>F6+(2*G6)</f>
        <v>9.2314338106736145</v>
      </c>
      <c r="J6" s="15">
        <f>F6-(3*G6)</f>
        <v>7.8814742839895775</v>
      </c>
      <c r="K6" s="15">
        <f>F6+(3*G6)</f>
        <v>9.5014257160104219</v>
      </c>
    </row>
    <row r="7" spans="1:11">
      <c r="C7" s="9">
        <v>6</v>
      </c>
      <c r="D7" s="4">
        <v>0.47499999999999998</v>
      </c>
      <c r="E7" s="4">
        <v>8.6539999999999999</v>
      </c>
      <c r="F7" s="13">
        <v>8.6914499999999997</v>
      </c>
      <c r="G7" s="13">
        <v>0.26999190533680728</v>
      </c>
      <c r="H7" s="13">
        <f>F7-(G7*2)</f>
        <v>8.1514661893263849</v>
      </c>
      <c r="I7" s="13">
        <f>F7+(2*G7)</f>
        <v>9.2314338106736145</v>
      </c>
      <c r="J7" s="15">
        <f>F7-(3*G7)</f>
        <v>7.8814742839895775</v>
      </c>
      <c r="K7" s="15">
        <f>F7+(3*G7)</f>
        <v>9.5014257160104219</v>
      </c>
    </row>
    <row r="8" spans="1:11">
      <c r="C8" s="9">
        <v>7</v>
      </c>
      <c r="D8" s="4">
        <v>0.49</v>
      </c>
      <c r="E8" s="4">
        <v>8.9280000000000008</v>
      </c>
      <c r="F8" s="13">
        <v>8.6914499999999997</v>
      </c>
      <c r="G8" s="13">
        <v>0.26999190533680728</v>
      </c>
      <c r="H8" s="13">
        <f>F8-(G8*2)</f>
        <v>8.1514661893263849</v>
      </c>
      <c r="I8" s="13">
        <f>F8+(2*G8)</f>
        <v>9.2314338106736145</v>
      </c>
      <c r="J8" s="15">
        <f>F8-(3*G8)</f>
        <v>7.8814742839895775</v>
      </c>
      <c r="K8" s="15">
        <f>F8+(3*G8)</f>
        <v>9.5014257160104219</v>
      </c>
    </row>
    <row r="9" spans="1:11">
      <c r="C9" s="9">
        <v>8</v>
      </c>
      <c r="D9" s="4">
        <v>0.496</v>
      </c>
      <c r="E9" s="4">
        <v>9.0370000000000008</v>
      </c>
      <c r="F9" s="13">
        <v>8.6914499999999997</v>
      </c>
      <c r="G9" s="13">
        <v>0.26999190533680728</v>
      </c>
      <c r="H9" s="13">
        <f>F9-(G9*2)</f>
        <v>8.1514661893263849</v>
      </c>
      <c r="I9" s="13">
        <f>F9+(2*G9)</f>
        <v>9.2314338106736145</v>
      </c>
      <c r="J9" s="15">
        <f>F9-(3*G9)</f>
        <v>7.8814742839895775</v>
      </c>
      <c r="K9" s="15">
        <f>F9+(3*G9)</f>
        <v>9.5014257160104219</v>
      </c>
    </row>
    <row r="10" spans="1:11">
      <c r="C10" s="9">
        <v>9</v>
      </c>
      <c r="D10" s="4">
        <v>0.48499999999999999</v>
      </c>
      <c r="E10" s="4">
        <v>8.8369999999999997</v>
      </c>
      <c r="F10" s="13">
        <v>8.6914499999999997</v>
      </c>
      <c r="G10" s="13">
        <v>0.26999190533680728</v>
      </c>
      <c r="H10" s="13">
        <f>F10-(G10*2)</f>
        <v>8.1514661893263849</v>
      </c>
      <c r="I10" s="13">
        <f>F10+(2*G10)</f>
        <v>9.2314338106736145</v>
      </c>
      <c r="J10" s="15">
        <f>F10-(3*G10)</f>
        <v>7.8814742839895775</v>
      </c>
      <c r="K10" s="15">
        <f>F10+(3*G10)</f>
        <v>9.5014257160104219</v>
      </c>
    </row>
    <row r="11" spans="1:11">
      <c r="C11" s="9">
        <v>10</v>
      </c>
      <c r="D11" s="4">
        <v>0.501</v>
      </c>
      <c r="E11" s="4">
        <v>9.1280000000000001</v>
      </c>
      <c r="F11" s="13">
        <v>8.6914499999999997</v>
      </c>
      <c r="G11" s="13">
        <v>0.26999190533680728</v>
      </c>
      <c r="H11" s="13">
        <f>F11-(G11*2)</f>
        <v>8.1514661893263849</v>
      </c>
      <c r="I11" s="13">
        <f>F11+(2*G11)</f>
        <v>9.2314338106736145</v>
      </c>
      <c r="J11" s="15">
        <f>F11-(3*G11)</f>
        <v>7.8814742839895775</v>
      </c>
      <c r="K11" s="15">
        <f>F11+(3*G11)</f>
        <v>9.5014257160104219</v>
      </c>
    </row>
    <row r="12" spans="1:11">
      <c r="C12" s="9">
        <v>11</v>
      </c>
      <c r="D12" s="4">
        <v>0.48799999999999999</v>
      </c>
      <c r="E12" s="4">
        <v>8.891</v>
      </c>
      <c r="F12" s="13">
        <v>8.6914499999999997</v>
      </c>
      <c r="G12" s="13">
        <v>0.26999190533680728</v>
      </c>
      <c r="H12" s="13">
        <f>F12-(G12*2)</f>
        <v>8.1514661893263849</v>
      </c>
      <c r="I12" s="13">
        <f>F12+(2*G12)</f>
        <v>9.2314338106736145</v>
      </c>
      <c r="J12" s="15">
        <f>F12-(3*G12)</f>
        <v>7.8814742839895775</v>
      </c>
      <c r="K12" s="15">
        <f>F12+(3*G12)</f>
        <v>9.5014257160104219</v>
      </c>
    </row>
    <row r="13" spans="1:11">
      <c r="C13" s="9">
        <v>12</v>
      </c>
      <c r="D13" s="4">
        <v>0.46500000000000002</v>
      </c>
      <c r="E13" s="4">
        <v>8.4719999999999995</v>
      </c>
      <c r="F13" s="13">
        <v>8.6914499999999997</v>
      </c>
      <c r="G13" s="13">
        <v>0.26999190533680728</v>
      </c>
      <c r="H13" s="13">
        <f>F13-(G13*2)</f>
        <v>8.1514661893263849</v>
      </c>
      <c r="I13" s="13">
        <f>F13+(2*G13)</f>
        <v>9.2314338106736145</v>
      </c>
      <c r="J13" s="15">
        <f>F13-(3*G13)</f>
        <v>7.8814742839895775</v>
      </c>
      <c r="K13" s="15">
        <f>F13+(3*G13)</f>
        <v>9.5014257160104219</v>
      </c>
    </row>
    <row r="14" spans="1:11">
      <c r="C14" s="9">
        <v>13</v>
      </c>
      <c r="D14" s="4">
        <v>0.47499999999999998</v>
      </c>
      <c r="E14" s="4">
        <v>8.6539999999999999</v>
      </c>
      <c r="F14" s="13">
        <v>8.6914499999999997</v>
      </c>
      <c r="G14" s="13">
        <v>0.26999190533680728</v>
      </c>
      <c r="H14" s="13">
        <f>F14-(G14*2)</f>
        <v>8.1514661893263849</v>
      </c>
      <c r="I14" s="13">
        <f>F14+(2*G14)</f>
        <v>9.2314338106736145</v>
      </c>
      <c r="J14" s="15">
        <f>F14-(3*G14)</f>
        <v>7.8814742839895775</v>
      </c>
      <c r="K14" s="15">
        <f>F14+(3*G14)</f>
        <v>9.5014257160104219</v>
      </c>
    </row>
    <row r="15" spans="1:11">
      <c r="C15" s="9">
        <v>14</v>
      </c>
      <c r="D15" s="4">
        <v>0.45800000000000002</v>
      </c>
      <c r="E15" s="4">
        <v>8.3450000000000006</v>
      </c>
      <c r="F15" s="13">
        <v>8.6914499999999997</v>
      </c>
      <c r="G15" s="13">
        <v>0.26999190533680728</v>
      </c>
      <c r="H15" s="13">
        <f>F15-(G15*2)</f>
        <v>8.1514661893263849</v>
      </c>
      <c r="I15" s="13">
        <f>F15+(2*G15)</f>
        <v>9.2314338106736145</v>
      </c>
      <c r="J15" s="15">
        <f>F15-(3*G15)</f>
        <v>7.8814742839895775</v>
      </c>
      <c r="K15" s="15">
        <f>F15+(3*G15)</f>
        <v>9.5014257160104219</v>
      </c>
    </row>
    <row r="16" spans="1:11">
      <c r="C16" s="9">
        <v>15</v>
      </c>
      <c r="D16" s="4">
        <v>0.47599999999999998</v>
      </c>
      <c r="E16" s="4">
        <v>8.673</v>
      </c>
      <c r="F16" s="13">
        <v>8.6914499999999997</v>
      </c>
      <c r="G16" s="13">
        <v>0.26999190533680728</v>
      </c>
      <c r="H16" s="13">
        <f>F16-(G16*2)</f>
        <v>8.1514661893263849</v>
      </c>
      <c r="I16" s="13">
        <f>F16+(2*G16)</f>
        <v>9.2314338106736145</v>
      </c>
      <c r="J16" s="15">
        <f>F16-(3*G16)</f>
        <v>7.8814742839895775</v>
      </c>
      <c r="K16" s="15">
        <f>F16+(3*G16)</f>
        <v>9.5014257160104219</v>
      </c>
    </row>
    <row r="17" spans="3:11">
      <c r="C17" s="9">
        <v>16</v>
      </c>
      <c r="D17" s="4">
        <v>0.45960000000000001</v>
      </c>
      <c r="E17" s="4">
        <v>8.3740000000000006</v>
      </c>
      <c r="F17" s="13">
        <v>8.6914499999999997</v>
      </c>
      <c r="G17" s="13">
        <v>0.26999190533680728</v>
      </c>
      <c r="H17" s="13">
        <f>F17-(G17*2)</f>
        <v>8.1514661893263849</v>
      </c>
      <c r="I17" s="13">
        <f>F17+(2*G17)</f>
        <v>9.2314338106736145</v>
      </c>
      <c r="J17" s="15">
        <f>F17-(3*G17)</f>
        <v>7.8814742839895775</v>
      </c>
      <c r="K17" s="15">
        <f>F17+(3*G17)</f>
        <v>9.5014257160104219</v>
      </c>
    </row>
    <row r="18" spans="3:11">
      <c r="C18" s="9">
        <v>17</v>
      </c>
      <c r="D18" s="4">
        <v>0.46500000000000002</v>
      </c>
      <c r="E18" s="4">
        <v>8.4719999999999995</v>
      </c>
      <c r="F18" s="13">
        <v>8.6914499999999997</v>
      </c>
      <c r="G18" s="13">
        <v>0.26999190533680728</v>
      </c>
      <c r="H18" s="13">
        <f>F18-(G18*2)</f>
        <v>8.1514661893263849</v>
      </c>
      <c r="I18" s="13">
        <f>F18+(2*G18)</f>
        <v>9.2314338106736145</v>
      </c>
      <c r="J18" s="15">
        <f>F18-(3*G18)</f>
        <v>7.8814742839895775</v>
      </c>
      <c r="K18" s="15">
        <f>F18+(3*G18)</f>
        <v>9.5014257160104219</v>
      </c>
    </row>
    <row r="19" spans="3:11">
      <c r="C19" s="9">
        <v>18</v>
      </c>
      <c r="D19" s="4">
        <v>0.45600000000000002</v>
      </c>
      <c r="E19" s="4">
        <v>8.3079999999999998</v>
      </c>
      <c r="F19" s="13">
        <v>8.6914499999999997</v>
      </c>
      <c r="G19" s="13">
        <v>0.26999190533680728</v>
      </c>
      <c r="H19" s="13">
        <f>F19-(G19*2)</f>
        <v>8.1514661893263849</v>
      </c>
      <c r="I19" s="13">
        <f>F19+(2*G19)</f>
        <v>9.2314338106736145</v>
      </c>
      <c r="J19" s="15">
        <f>F19-(3*G19)</f>
        <v>7.8814742839895775</v>
      </c>
      <c r="K19" s="15">
        <f>F19+(3*G19)</f>
        <v>9.5014257160104219</v>
      </c>
    </row>
    <row r="20" spans="3:11">
      <c r="C20" s="9">
        <v>19</v>
      </c>
      <c r="D20" s="4">
        <v>0.48799999999999999</v>
      </c>
      <c r="E20" s="4">
        <v>8.891</v>
      </c>
      <c r="F20" s="13">
        <v>8.6914499999999997</v>
      </c>
      <c r="G20" s="13">
        <v>0.26999190533680728</v>
      </c>
      <c r="H20" s="13">
        <f>F20-(G20*2)</f>
        <v>8.1514661893263849</v>
      </c>
      <c r="I20" s="13">
        <f>F20+(2*G20)</f>
        <v>9.2314338106736145</v>
      </c>
      <c r="J20" s="15">
        <f>F20-(3*G20)</f>
        <v>7.8814742839895775</v>
      </c>
      <c r="K20" s="15">
        <f>F20+(3*G20)</f>
        <v>9.5014257160104219</v>
      </c>
    </row>
    <row r="21" spans="3:11">
      <c r="C21" s="10">
        <v>20</v>
      </c>
      <c r="D21" s="11">
        <v>0.49199999999999999</v>
      </c>
      <c r="E21" s="11">
        <v>8.9640000000000004</v>
      </c>
      <c r="F21" s="13">
        <v>8.6914499999999997</v>
      </c>
      <c r="G21" s="13">
        <v>0.26999190533680728</v>
      </c>
      <c r="H21" s="13">
        <f>F21-(G21*2)</f>
        <v>8.1514661893263849</v>
      </c>
      <c r="I21" s="13">
        <f>F21+(2*G21)</f>
        <v>9.2314338106736145</v>
      </c>
      <c r="J21" s="15">
        <f>F21-(3*G21)</f>
        <v>7.8814742839895775</v>
      </c>
      <c r="K21" s="15">
        <f>F21+(3*G21)</f>
        <v>9.5014257160104219</v>
      </c>
    </row>
    <row r="51" spans="3:10">
      <c r="C51" t="s">
        <v>4</v>
      </c>
      <c r="H51">
        <f>SUM(E2:E21)/20</f>
        <v>8.6914499999999997</v>
      </c>
      <c r="I51" t="s">
        <v>5</v>
      </c>
    </row>
    <row r="52" spans="3:10">
      <c r="C52" t="s">
        <v>6</v>
      </c>
      <c r="E52">
        <v>8.85</v>
      </c>
      <c r="F52" t="s">
        <v>5</v>
      </c>
    </row>
    <row r="53" spans="3:10">
      <c r="C53" t="s">
        <v>8</v>
      </c>
    </row>
    <row r="54" spans="3:10">
      <c r="F54">
        <f>H51-2*G2</f>
        <v>8.1514661893263849</v>
      </c>
      <c r="H54" t="s">
        <v>11</v>
      </c>
      <c r="I54">
        <f>H51+2*G2</f>
        <v>9.2314338106736145</v>
      </c>
      <c r="J54" t="s">
        <v>5</v>
      </c>
    </row>
    <row r="55" spans="3:10">
      <c r="C55" s="12"/>
    </row>
    <row r="99" spans="2:8">
      <c r="C99" t="s">
        <v>14</v>
      </c>
      <c r="D99" t="s">
        <v>13</v>
      </c>
      <c r="E99" t="s">
        <v>12</v>
      </c>
      <c r="F99" t="s">
        <v>15</v>
      </c>
      <c r="H99" t="s">
        <v>16</v>
      </c>
    </row>
    <row r="100" spans="2:8">
      <c r="B100" s="4">
        <v>1</v>
      </c>
      <c r="C100">
        <v>8.1514661893265004</v>
      </c>
      <c r="D100">
        <v>9.231433810673499</v>
      </c>
      <c r="E100">
        <v>8.6914499999999997</v>
      </c>
      <c r="F100">
        <f>E100-3*G2</f>
        <v>7.8814742839895775</v>
      </c>
      <c r="H100">
        <f>E100+3*G2</f>
        <v>9.5014257160104219</v>
      </c>
    </row>
    <row r="101" spans="2:8">
      <c r="B101" s="4">
        <v>2</v>
      </c>
      <c r="C101">
        <v>8.1514661893265004</v>
      </c>
      <c r="D101">
        <v>9.231433810673499</v>
      </c>
      <c r="E101">
        <v>8.6914499999999997</v>
      </c>
      <c r="F101">
        <v>7.8814742839897498</v>
      </c>
      <c r="H101">
        <v>9.5014257160102495</v>
      </c>
    </row>
    <row r="102" spans="2:8">
      <c r="B102" s="4">
        <v>3</v>
      </c>
      <c r="C102">
        <v>8.1514661893265004</v>
      </c>
      <c r="D102">
        <v>9.231433810673499</v>
      </c>
      <c r="E102">
        <v>8.6914499999999997</v>
      </c>
      <c r="F102">
        <v>7.8814742839897498</v>
      </c>
      <c r="H102">
        <v>9.5014257160102495</v>
      </c>
    </row>
    <row r="103" spans="2:8">
      <c r="B103" s="4">
        <v>4</v>
      </c>
      <c r="C103">
        <v>8.1514661893265004</v>
      </c>
      <c r="D103">
        <v>9.231433810673499</v>
      </c>
      <c r="E103">
        <v>8.6914499999999997</v>
      </c>
      <c r="F103">
        <v>7.8814742839897498</v>
      </c>
      <c r="H103">
        <v>9.5014257160102495</v>
      </c>
    </row>
    <row r="104" spans="2:8">
      <c r="B104" s="4">
        <v>5</v>
      </c>
      <c r="C104">
        <v>8.1514661893265004</v>
      </c>
      <c r="D104">
        <v>9.231433810673499</v>
      </c>
      <c r="E104">
        <v>8.6914499999999997</v>
      </c>
      <c r="F104">
        <v>7.8814742839897498</v>
      </c>
      <c r="H104">
        <v>9.5014257160102495</v>
      </c>
    </row>
    <row r="105" spans="2:8">
      <c r="B105" s="4">
        <v>6</v>
      </c>
      <c r="C105">
        <v>8.1514661893265004</v>
      </c>
      <c r="D105">
        <v>9.231433810673499</v>
      </c>
      <c r="E105">
        <v>8.6914499999999997</v>
      </c>
      <c r="F105">
        <v>7.8814742839897498</v>
      </c>
      <c r="H105">
        <v>9.5014257160102495</v>
      </c>
    </row>
    <row r="106" spans="2:8">
      <c r="B106" s="4">
        <v>7</v>
      </c>
      <c r="C106">
        <v>8.1514661893265004</v>
      </c>
      <c r="D106">
        <v>9.231433810673499</v>
      </c>
      <c r="E106">
        <v>8.6914499999999997</v>
      </c>
      <c r="F106">
        <v>7.8814742839897498</v>
      </c>
      <c r="H106">
        <v>9.5014257160102495</v>
      </c>
    </row>
    <row r="107" spans="2:8">
      <c r="B107" s="4">
        <v>8</v>
      </c>
      <c r="C107">
        <v>8.1514661893265004</v>
      </c>
      <c r="D107">
        <v>9.231433810673499</v>
      </c>
      <c r="E107">
        <v>8.6914499999999997</v>
      </c>
      <c r="F107">
        <v>7.8814742839897498</v>
      </c>
      <c r="H107">
        <v>9.5014257160102495</v>
      </c>
    </row>
    <row r="108" spans="2:8">
      <c r="B108" s="4">
        <v>9</v>
      </c>
      <c r="C108">
        <v>8.1514661893265004</v>
      </c>
      <c r="D108">
        <v>9.231433810673499</v>
      </c>
      <c r="E108">
        <v>8.6914499999999997</v>
      </c>
      <c r="F108">
        <v>7.8814742839897498</v>
      </c>
      <c r="H108">
        <v>9.5014257160102495</v>
      </c>
    </row>
    <row r="109" spans="2:8">
      <c r="B109" s="4">
        <v>10</v>
      </c>
      <c r="C109">
        <v>8.1514661893265004</v>
      </c>
      <c r="D109">
        <v>9.231433810673499</v>
      </c>
      <c r="E109">
        <v>8.6914499999999997</v>
      </c>
      <c r="F109">
        <v>7.8814742839897498</v>
      </c>
      <c r="H109">
        <v>9.5014257160102495</v>
      </c>
    </row>
    <row r="110" spans="2:8">
      <c r="B110" s="4">
        <v>11</v>
      </c>
      <c r="C110">
        <v>8.1514661893265004</v>
      </c>
      <c r="D110">
        <v>9.231433810673499</v>
      </c>
      <c r="E110">
        <v>8.6914499999999997</v>
      </c>
      <c r="F110">
        <v>7.8814742839897498</v>
      </c>
      <c r="H110">
        <v>9.5014257160102495</v>
      </c>
    </row>
    <row r="111" spans="2:8">
      <c r="B111" s="4">
        <v>12</v>
      </c>
      <c r="C111">
        <v>8.1514661893265004</v>
      </c>
      <c r="D111">
        <v>9.231433810673499</v>
      </c>
      <c r="E111">
        <v>8.6914499999999997</v>
      </c>
      <c r="F111">
        <v>7.8814742839897498</v>
      </c>
      <c r="H111">
        <v>9.5014257160102495</v>
      </c>
    </row>
    <row r="112" spans="2:8">
      <c r="B112" s="4">
        <v>13</v>
      </c>
      <c r="C112">
        <v>8.1514661893265004</v>
      </c>
      <c r="D112">
        <v>9.231433810673499</v>
      </c>
      <c r="E112">
        <v>8.6914499999999997</v>
      </c>
      <c r="F112">
        <v>7.8814742839897498</v>
      </c>
      <c r="H112">
        <v>9.5014257160102495</v>
      </c>
    </row>
    <row r="113" spans="2:8">
      <c r="B113" s="4">
        <v>14</v>
      </c>
      <c r="C113">
        <v>8.1514661893265004</v>
      </c>
      <c r="D113">
        <v>9.231433810673499</v>
      </c>
      <c r="E113">
        <v>8.6914499999999997</v>
      </c>
      <c r="F113">
        <v>7.8814742839897498</v>
      </c>
      <c r="H113">
        <v>9.5014257160102495</v>
      </c>
    </row>
    <row r="114" spans="2:8">
      <c r="B114" s="4">
        <v>15</v>
      </c>
      <c r="C114">
        <v>8.1514661893265004</v>
      </c>
      <c r="D114">
        <v>9.231433810673499</v>
      </c>
      <c r="E114">
        <v>8.6914499999999997</v>
      </c>
      <c r="F114">
        <v>7.8814742839897498</v>
      </c>
      <c r="H114">
        <v>9.5014257160102495</v>
      </c>
    </row>
    <row r="115" spans="2:8">
      <c r="B115" s="4">
        <v>16</v>
      </c>
      <c r="C115">
        <v>8.1514661893265004</v>
      </c>
      <c r="D115">
        <v>9.231433810673499</v>
      </c>
      <c r="E115">
        <v>8.6914499999999997</v>
      </c>
      <c r="F115">
        <v>7.8814742839897498</v>
      </c>
      <c r="H115">
        <v>9.5014257160102495</v>
      </c>
    </row>
    <row r="116" spans="2:8">
      <c r="B116" s="4">
        <v>17</v>
      </c>
      <c r="C116">
        <v>8.1514661893265004</v>
      </c>
      <c r="D116">
        <v>9.231433810673499</v>
      </c>
      <c r="E116">
        <v>8.6914499999999997</v>
      </c>
      <c r="F116">
        <v>7.8814742839897498</v>
      </c>
      <c r="H116">
        <v>9.5014257160102495</v>
      </c>
    </row>
    <row r="117" spans="2:8">
      <c r="B117" s="4">
        <v>18</v>
      </c>
      <c r="C117">
        <v>8.1514661893265004</v>
      </c>
      <c r="D117">
        <v>9.231433810673499</v>
      </c>
      <c r="E117">
        <v>8.6914499999999997</v>
      </c>
      <c r="F117">
        <v>7.8814742839897498</v>
      </c>
      <c r="H117">
        <v>9.5014257160102495</v>
      </c>
    </row>
    <row r="118" spans="2:8">
      <c r="B118" s="4">
        <v>19</v>
      </c>
      <c r="C118">
        <v>8.1514661893265004</v>
      </c>
      <c r="D118">
        <v>9.231433810673499</v>
      </c>
      <c r="E118">
        <v>8.6914499999999997</v>
      </c>
      <c r="F118">
        <v>7.8814742839897498</v>
      </c>
      <c r="H118">
        <v>9.5014257160102495</v>
      </c>
    </row>
    <row r="119" spans="2:8">
      <c r="B119" s="4">
        <v>20</v>
      </c>
      <c r="C119">
        <v>8.1514661893265004</v>
      </c>
      <c r="D119">
        <v>9.231433810673499</v>
      </c>
      <c r="E119">
        <v>8.6914499999999997</v>
      </c>
      <c r="F119">
        <v>7.8814742839897498</v>
      </c>
      <c r="H119">
        <v>9.5014257160102495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2017-01-13T13:16:45Z</dcterms:modified>
</cp:coreProperties>
</file>