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730" windowHeight="1176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H8" i="1"/>
  <c r="C14" s="1"/>
  <c r="H6"/>
  <c r="C13" s="1"/>
  <c r="G21"/>
  <c r="G20"/>
  <c r="F21"/>
  <c r="F20"/>
  <c r="E36"/>
  <c r="E35"/>
</calcChain>
</file>

<file path=xl/sharedStrings.xml><?xml version="1.0" encoding="utf-8"?>
<sst xmlns="http://schemas.openxmlformats.org/spreadsheetml/2006/main" count="115" uniqueCount="101">
  <si>
    <t>Περιγραφή δείγματος</t>
  </si>
  <si>
    <t>Δείγμα 1</t>
  </si>
  <si>
    <t>Νερό Απιονισμένο</t>
  </si>
  <si>
    <t>Άγνωστο δείγμα</t>
  </si>
  <si>
    <t>ΘΕΜΑ 1</t>
  </si>
  <si>
    <t>Α)</t>
  </si>
  <si>
    <r>
      <t>k</t>
    </r>
    <r>
      <rPr>
        <vertAlign val="subscript"/>
        <sz val="14"/>
        <color theme="1"/>
        <rFont val="Calibri"/>
        <family val="2"/>
        <charset val="161"/>
        <scheme val="minor"/>
      </rPr>
      <t>μmhos/cm</t>
    </r>
  </si>
  <si>
    <t>Β)</t>
  </si>
  <si>
    <t>Γ)</t>
  </si>
  <si>
    <t>ΘΕΜΑ 2</t>
  </si>
  <si>
    <t>Δ)</t>
  </si>
  <si>
    <t>ΘΕΜΑ 3</t>
  </si>
  <si>
    <t>Α) Δώστε τα ονόματα των παρακάτω στοιχείων και ενώσεων</t>
  </si>
  <si>
    <t>Χημικός Τύπος</t>
  </si>
  <si>
    <t>Όνομα</t>
  </si>
  <si>
    <t>Όξινα ανθρακικά ιόντα</t>
  </si>
  <si>
    <t>Στρόντιο</t>
  </si>
  <si>
    <t>Μυρμυγκικό οξύ</t>
  </si>
  <si>
    <t>Αιθάνιο</t>
  </si>
  <si>
    <t>Αιθένιο</t>
  </si>
  <si>
    <t>Χλωριούχο αμμώνιο</t>
  </si>
  <si>
    <t>Οξείδιο του ασβεστίου</t>
  </si>
  <si>
    <t>Β) Να συμπληρώσετε τις παρακάτω αντιδράσεις:</t>
  </si>
  <si>
    <r>
      <t>CaCO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</si>
  <si>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MgCO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</si>
  <si>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Mg(OH)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</si>
  <si>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MnCO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</si>
  <si>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NaHCO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</si>
  <si>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K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SO4</t>
    </r>
  </si>
  <si>
    <r>
      <t>FeCL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</si>
  <si>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HCO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 xml:space="preserve"> + 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</si>
  <si>
    <t>Ανθρακικό ασβέστιο</t>
  </si>
  <si>
    <t>Ανθρακικό μαγνήσιο</t>
  </si>
  <si>
    <t>Υδροξείδιο του μαγνησίου</t>
  </si>
  <si>
    <t>Ανθρακικό μαγγάνιο</t>
  </si>
  <si>
    <t>Διττανθρακικό νάτριο</t>
  </si>
  <si>
    <t>Θειικό κάλιο</t>
  </si>
  <si>
    <t>Μολυσίτης</t>
  </si>
  <si>
    <r>
      <t>HCO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</si>
  <si>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t>Sr</t>
  </si>
  <si>
    <r>
      <t>CH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</si>
  <si>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H</t>
    </r>
    <r>
      <rPr>
        <vertAlign val="subscript"/>
        <sz val="12"/>
        <color theme="1"/>
        <rFont val="Calibri"/>
        <family val="2"/>
        <charset val="161"/>
        <scheme val="minor"/>
      </rPr>
      <t>6</t>
    </r>
  </si>
  <si>
    <r>
      <t>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H</t>
    </r>
    <r>
      <rPr>
        <vertAlign val="subscript"/>
        <sz val="12"/>
        <color theme="1"/>
        <rFont val="Calibri"/>
        <family val="2"/>
        <charset val="161"/>
        <scheme val="minor"/>
      </rPr>
      <t>4</t>
    </r>
  </si>
  <si>
    <r>
      <t>NH</t>
    </r>
    <r>
      <rPr>
        <vertAlign val="subscript"/>
        <sz val="12"/>
        <color theme="1"/>
        <rFont val="Calibri"/>
        <family val="2"/>
        <charset val="161"/>
        <scheme val="minor"/>
      </rPr>
      <t>4</t>
    </r>
    <r>
      <rPr>
        <sz val="12"/>
        <color theme="1"/>
        <rFont val="Calibri"/>
        <family val="2"/>
        <charset val="161"/>
        <scheme val="minor"/>
      </rPr>
      <t>CL</t>
    </r>
  </si>
  <si>
    <t>CaO</t>
  </si>
  <si>
    <r>
      <t>NaCL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+ 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 + CO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</si>
  <si>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 + CO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</si>
  <si>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t>ΔΕΔΟΜΕΝΑ</t>
  </si>
  <si>
    <r>
      <t>Δείγμα 1: αγωγ. 300μS/cm στους 22</t>
    </r>
    <r>
      <rPr>
        <vertAlign val="superscript"/>
        <sz val="12"/>
        <color theme="1"/>
        <rFont val="Calibri"/>
        <family val="2"/>
        <charset val="161"/>
        <scheme val="minor"/>
      </rPr>
      <t>0</t>
    </r>
    <r>
      <rPr>
        <sz val="12"/>
        <color theme="1"/>
        <rFont val="Calibri"/>
        <family val="2"/>
        <charset val="161"/>
        <scheme val="minor"/>
      </rPr>
      <t>C</t>
    </r>
  </si>
  <si>
    <r>
      <t>Δείγμα 2: αγωγ. 350μS/cm στους 18</t>
    </r>
    <r>
      <rPr>
        <vertAlign val="superscript"/>
        <sz val="12"/>
        <color theme="1"/>
        <rFont val="Calibri"/>
        <family val="2"/>
        <charset val="161"/>
        <scheme val="minor"/>
      </rPr>
      <t>0</t>
    </r>
    <r>
      <rPr>
        <sz val="12"/>
        <color theme="1"/>
        <rFont val="Calibri"/>
        <family val="2"/>
        <charset val="161"/>
        <scheme val="minor"/>
      </rPr>
      <t>C</t>
    </r>
  </si>
  <si>
    <t>ΖΗΤΟΥΜΕΝΟ</t>
  </si>
  <si>
    <t>Ποιο έχει περισσότερα ιόντα</t>
  </si>
  <si>
    <t>CaCO3 1Μ και όγκο 20mL αραιώνεται με νερό σε τελικό όγκο 2L</t>
  </si>
  <si>
    <t>Να βρεθεί η συγκέντρωση του αραιωμένου διαλύματος</t>
  </si>
  <si>
    <t>Μετατροπή: 2L = 2000mL</t>
  </si>
  <si>
    <r>
      <t>C</t>
    </r>
    <r>
      <rPr>
        <vertAlign val="subscript"/>
        <sz val="12"/>
        <color theme="1"/>
        <rFont val="Calibri"/>
        <family val="2"/>
        <charset val="161"/>
        <scheme val="minor"/>
      </rPr>
      <t>1</t>
    </r>
    <r>
      <rPr>
        <sz val="12"/>
        <color theme="1"/>
        <rFont val="Calibri"/>
        <family val="2"/>
        <charset val="161"/>
        <scheme val="minor"/>
      </rPr>
      <t xml:space="preserve"> * V</t>
    </r>
    <r>
      <rPr>
        <vertAlign val="subscript"/>
        <sz val="12"/>
        <color theme="1"/>
        <rFont val="Calibri"/>
        <family val="2"/>
        <charset val="161"/>
        <scheme val="minor"/>
      </rPr>
      <t xml:space="preserve">1 </t>
    </r>
    <r>
      <rPr>
        <sz val="12"/>
        <color theme="1"/>
        <rFont val="Calibri"/>
        <family val="2"/>
        <charset val="161"/>
        <scheme val="minor"/>
      </rPr>
      <t>= 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* V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</si>
  <si>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= C</t>
    </r>
    <r>
      <rPr>
        <vertAlign val="subscript"/>
        <sz val="12"/>
        <color theme="1"/>
        <rFont val="Calibri"/>
        <family val="2"/>
        <charset val="161"/>
        <scheme val="minor"/>
      </rPr>
      <t>1</t>
    </r>
    <r>
      <rPr>
        <sz val="12"/>
        <color theme="1"/>
        <rFont val="Calibri"/>
        <family val="2"/>
        <charset val="161"/>
        <scheme val="minor"/>
      </rPr>
      <t xml:space="preserve"> * V</t>
    </r>
    <r>
      <rPr>
        <vertAlign val="subscript"/>
        <sz val="12"/>
        <color theme="1"/>
        <rFont val="Calibri"/>
        <family val="2"/>
        <charset val="161"/>
        <scheme val="minor"/>
      </rPr>
      <t>1</t>
    </r>
    <r>
      <rPr>
        <sz val="12"/>
        <color theme="1"/>
        <rFont val="Calibri"/>
        <family val="2"/>
        <charset val="161"/>
        <scheme val="minor"/>
      </rPr>
      <t xml:space="preserve"> / V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</si>
  <si>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Άρα C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= 0,01 M</t>
    </r>
  </si>
  <si>
    <t>Ποια η συγκέντρωση του τελικού διαλύματος</t>
  </si>
  <si>
    <t>40mL NaOΗ 0,1M εξουδετερώνουν 25mL διαλύματος HCL</t>
  </si>
  <si>
    <t>Βρείτε την περιεκτηκότητα του HCL σε g/L</t>
  </si>
  <si>
    <t>TDS = G * 0,6</t>
  </si>
  <si>
    <t>ΜΕΤΡΗΣΗ ΣΚΛΗΡΟΤΗΤΑΣ</t>
  </si>
  <si>
    <t>Δείγμα2</t>
  </si>
  <si>
    <t>ml Titriplex που καταναλώθηκαν</t>
  </si>
  <si>
    <t>ml δείγματος</t>
  </si>
  <si>
    <r>
      <t>NaCL + 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</si>
  <si>
    <t>300 / 1 + 0,0191(22 - 25)=</t>
  </si>
  <si>
    <t>350 / 1 + 0,0191(18 - 25)=</t>
  </si>
  <si>
    <t>Το δείγμα 2 που έχει μεγαλύτερη αγωγιμότητα έχει και περισσότερα ιόντα.</t>
  </si>
  <si>
    <r>
      <t>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= 1Μ * 0,02lt /2lt</t>
    </r>
  </si>
  <si>
    <r>
      <t>(C</t>
    </r>
    <r>
      <rPr>
        <vertAlign val="subscript"/>
        <sz val="12"/>
        <color theme="1"/>
        <rFont val="Calibri"/>
        <family val="2"/>
        <charset val="161"/>
        <scheme val="minor"/>
      </rPr>
      <t>1</t>
    </r>
    <r>
      <rPr>
        <sz val="12"/>
        <color theme="1"/>
        <rFont val="Calibri"/>
        <family val="2"/>
        <charset val="161"/>
        <scheme val="minor"/>
      </rPr>
      <t xml:space="preserve"> × V</t>
    </r>
    <r>
      <rPr>
        <vertAlign val="subscript"/>
        <sz val="12"/>
        <color theme="1"/>
        <rFont val="Calibri"/>
        <family val="2"/>
        <charset val="161"/>
        <scheme val="minor"/>
      </rPr>
      <t>1</t>
    </r>
    <r>
      <rPr>
        <sz val="12"/>
        <color theme="1"/>
        <rFont val="Calibri"/>
        <family val="2"/>
        <charset val="161"/>
        <scheme val="minor"/>
      </rPr>
      <t xml:space="preserve"> )+ (C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× V</t>
    </r>
    <r>
      <rPr>
        <vertAlign val="subscript"/>
        <sz val="12"/>
        <color theme="1"/>
        <rFont val="Calibri"/>
        <family val="2"/>
        <charset val="161"/>
        <scheme val="minor"/>
      </rPr>
      <t xml:space="preserve">2 </t>
    </r>
    <r>
      <rPr>
        <sz val="12"/>
        <color theme="1"/>
        <rFont val="Calibri"/>
        <family val="2"/>
        <charset val="161"/>
        <scheme val="minor"/>
      </rPr>
      <t>)= C</t>
    </r>
    <r>
      <rPr>
        <vertAlign val="subscript"/>
        <sz val="12"/>
        <color theme="1"/>
        <rFont val="Calibri"/>
        <family val="2"/>
        <charset val="161"/>
        <scheme val="minor"/>
      </rPr>
      <t xml:space="preserve">3 </t>
    </r>
    <r>
      <rPr>
        <sz val="12"/>
        <color theme="1"/>
        <rFont val="Calibri"/>
        <family val="2"/>
        <charset val="161"/>
      </rPr>
      <t>× (V</t>
    </r>
    <r>
      <rPr>
        <vertAlign val="subscript"/>
        <sz val="12"/>
        <color theme="1"/>
        <rFont val="Calibri"/>
        <family val="2"/>
        <charset val="161"/>
      </rPr>
      <t>1</t>
    </r>
    <r>
      <rPr>
        <sz val="12"/>
        <color theme="1"/>
        <rFont val="Calibri"/>
        <family val="2"/>
        <charset val="161"/>
      </rPr>
      <t>+V</t>
    </r>
    <r>
      <rPr>
        <vertAlign val="subscript"/>
        <sz val="12"/>
        <color theme="1"/>
        <rFont val="Calibri"/>
        <family val="2"/>
        <charset val="161"/>
      </rPr>
      <t>2</t>
    </r>
    <r>
      <rPr>
        <sz val="12"/>
        <color theme="1"/>
        <rFont val="Calibri"/>
        <family val="2"/>
        <charset val="161"/>
      </rPr>
      <t>)</t>
    </r>
  </si>
  <si>
    <t>100mL MgCO3 200mg/L  αναμειγνύονται με 10mL MgCO3 500mg / L</t>
  </si>
  <si>
    <r>
      <t>(200mg/L × 0,1L )+ (500mg/L× 0,01</t>
    </r>
    <r>
      <rPr>
        <vertAlign val="subscript"/>
        <sz val="12"/>
        <color theme="1"/>
        <rFont val="Calibri"/>
        <family val="2"/>
        <charset val="161"/>
        <scheme val="minor"/>
      </rPr>
      <t xml:space="preserve"> </t>
    </r>
    <r>
      <rPr>
        <sz val="12"/>
        <color theme="1"/>
        <rFont val="Calibri"/>
        <family val="2"/>
        <charset val="161"/>
        <scheme val="minor"/>
      </rPr>
      <t>)= C</t>
    </r>
    <r>
      <rPr>
        <vertAlign val="subscript"/>
        <sz val="12"/>
        <color theme="1"/>
        <rFont val="Calibri"/>
        <family val="2"/>
        <charset val="161"/>
        <scheme val="minor"/>
      </rPr>
      <t xml:space="preserve">3 </t>
    </r>
    <r>
      <rPr>
        <sz val="12"/>
        <color theme="1"/>
        <rFont val="Calibri"/>
        <family val="2"/>
        <charset val="161"/>
      </rPr>
      <t>× (0,1L+0,01L)</t>
    </r>
  </si>
  <si>
    <r>
      <t>C</t>
    </r>
    <r>
      <rPr>
        <vertAlign val="subscript"/>
        <sz val="11"/>
        <color theme="1"/>
        <rFont val="Calibri"/>
        <family val="2"/>
        <charset val="161"/>
        <scheme val="minor"/>
      </rPr>
      <t>3</t>
    </r>
    <r>
      <rPr>
        <sz val="11"/>
        <color theme="1"/>
        <rFont val="Calibri"/>
        <family val="2"/>
        <charset val="161"/>
        <scheme val="minor"/>
      </rPr>
      <t>= (20mg + 5mg)/0,11L = 25mg/0,11L = 227,27mg/L</t>
    </r>
  </si>
  <si>
    <t>mol NaOH = 0,04L*0,1M = 0,004mol</t>
  </si>
  <si>
    <t>0,004mol          0,004mol</t>
  </si>
  <si>
    <t xml:space="preserve">NaOH +             HCL </t>
  </si>
  <si>
    <t>1mol                       1mol</t>
  </si>
  <si>
    <r>
      <t xml:space="preserve">Άρα χρειαζόμαστε διάλυμα HCl που να περιέχει 0,004mol = 0,004 </t>
    </r>
    <r>
      <rPr>
        <sz val="11"/>
        <color theme="1"/>
        <rFont val="Calibri"/>
        <family val="2"/>
        <charset val="161"/>
      </rPr>
      <t>× (35,5+1) = 0,004 × 36,5 = 0,146gr</t>
    </r>
  </si>
  <si>
    <t>Επομένως η συγκέντρωση του διαλύμματος HCl θα είναι C = 0,146gr/ 0,025L = 5,84gr/L</t>
  </si>
  <si>
    <r>
      <t>3Cu + 8HNO</t>
    </r>
    <r>
      <rPr>
        <vertAlign val="subscript"/>
        <sz val="12"/>
        <color theme="1"/>
        <rFont val="Calibri"/>
        <family val="2"/>
        <charset val="161"/>
        <scheme val="minor"/>
      </rPr>
      <t>3</t>
    </r>
  </si>
  <si>
    <r>
      <t>3Cu(NO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>)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+ 4H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 + 2NO</t>
    </r>
  </si>
  <si>
    <r>
      <t>2KMnO</t>
    </r>
    <r>
      <rPr>
        <vertAlign val="subscript"/>
        <sz val="12"/>
        <color theme="1"/>
        <rFont val="Calibri"/>
        <family val="2"/>
        <charset val="161"/>
        <scheme val="minor"/>
      </rPr>
      <t>4</t>
    </r>
    <r>
      <rPr>
        <sz val="12"/>
        <color theme="1"/>
        <rFont val="Calibri"/>
        <family val="2"/>
        <charset val="161"/>
        <scheme val="minor"/>
      </rPr>
      <t xml:space="preserve"> + 16HCL</t>
    </r>
  </si>
  <si>
    <r>
      <t>2KCL + 2MnCL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 xml:space="preserve"> + 8H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 + 5CL</t>
    </r>
    <r>
      <rPr>
        <vertAlign val="subscript"/>
        <sz val="12"/>
        <color theme="1"/>
        <rFont val="Calibri"/>
        <family val="2"/>
        <charset val="161"/>
        <scheme val="minor"/>
      </rPr>
      <t>2</t>
    </r>
  </si>
  <si>
    <r>
      <t>4Zn + 5H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SO4</t>
    </r>
  </si>
  <si>
    <r>
      <t xml:space="preserve"> 4ZnSO</t>
    </r>
    <r>
      <rPr>
        <vertAlign val="subscript"/>
        <sz val="12"/>
        <color theme="1"/>
        <rFont val="Calibri"/>
        <family val="2"/>
        <charset val="161"/>
        <scheme val="minor"/>
      </rPr>
      <t>4</t>
    </r>
    <r>
      <rPr>
        <sz val="12"/>
        <color theme="1"/>
        <rFont val="Calibri"/>
        <family val="2"/>
        <charset val="161"/>
        <scheme val="minor"/>
      </rPr>
      <t xml:space="preserve"> + 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S + 4H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</si>
  <si>
    <r>
      <t>Na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CO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 xml:space="preserve"> + 2HCL</t>
    </r>
  </si>
  <si>
    <r>
      <t>Al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 xml:space="preserve"> + 6HCL</t>
    </r>
  </si>
  <si>
    <r>
      <t>2ALCL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 xml:space="preserve"> +3 H</t>
    </r>
    <r>
      <rPr>
        <vertAlign val="subscript"/>
        <sz val="12"/>
        <color theme="1"/>
        <rFont val="Calibri"/>
        <family val="2"/>
        <charset val="161"/>
        <scheme val="minor"/>
      </rPr>
      <t>2</t>
    </r>
    <r>
      <rPr>
        <sz val="12"/>
        <color theme="1"/>
        <rFont val="Calibri"/>
        <family val="2"/>
        <charset val="161"/>
        <scheme val="minor"/>
      </rPr>
      <t>O</t>
    </r>
  </si>
  <si>
    <t>γαλλικοί βαθ.</t>
  </si>
  <si>
    <r>
      <t>γερμανικοί βαθ. = 1,79</t>
    </r>
    <r>
      <rPr>
        <sz val="12"/>
        <color theme="1"/>
        <rFont val="Calibri"/>
        <family val="2"/>
        <charset val="161"/>
      </rPr>
      <t>×</t>
    </r>
    <r>
      <rPr>
        <sz val="12"/>
        <color theme="1"/>
        <rFont val="Calibri"/>
        <family val="2"/>
        <charset val="161"/>
        <scheme val="minor"/>
      </rPr>
      <t xml:space="preserve"> γαλλικοί βαθμ</t>
    </r>
  </si>
  <si>
    <r>
      <t>mgCaCO</t>
    </r>
    <r>
      <rPr>
        <vertAlign val="subscript"/>
        <sz val="12"/>
        <color theme="1"/>
        <rFont val="Calibri"/>
        <family val="2"/>
        <charset val="161"/>
        <scheme val="minor"/>
      </rPr>
      <t>3</t>
    </r>
    <r>
      <rPr>
        <sz val="12"/>
        <color theme="1"/>
        <rFont val="Calibri"/>
        <family val="2"/>
        <charset val="161"/>
        <scheme val="minor"/>
      </rPr>
      <t xml:space="preserve"> /L = 10× γαλλικοί βαθμ.</t>
    </r>
  </si>
  <si>
    <t>Χαρακτηρισμός</t>
  </si>
  <si>
    <t>Πολύ μαλακό</t>
  </si>
  <si>
    <t>Μαλακό</t>
  </si>
  <si>
    <r>
      <t>Α) Με βάση τα αποτελέσματά σας να υπολογιστούν οι αγωγιμότητες για το κάθε δείγμα στους 20</t>
    </r>
    <r>
      <rPr>
        <vertAlign val="superscript"/>
        <sz val="12"/>
        <color theme="1"/>
        <rFont val="Calibri"/>
        <family val="2"/>
        <charset val="161"/>
        <scheme val="minor"/>
      </rPr>
      <t>o</t>
    </r>
    <r>
      <rPr>
        <sz val="12"/>
        <color theme="1"/>
        <rFont val="Calibri"/>
        <family val="2"/>
        <charset val="161"/>
        <scheme val="minor"/>
      </rPr>
      <t xml:space="preserve">C και να καθορίσετε αν είναι πόσιμα ως προς αυτήν την παράμετρο (τα όρια της νομοθεσίας του ποσίμου νερού είναι στις σημειώσεις του εργαστηρίου σας). </t>
    </r>
  </si>
  <si>
    <t xml:space="preserve">Βάζετε όπου km την αγωγιμότητα του μετρητή, t τη θερμοκρασία της μέτρησης και αντί για 25 θερμοκρασία ανφοράς 20. </t>
  </si>
  <si>
    <r>
      <t>k</t>
    </r>
    <r>
      <rPr>
        <vertAlign val="subscript"/>
        <sz val="14"/>
        <color theme="1"/>
        <rFont val="Calibri"/>
        <family val="2"/>
        <charset val="161"/>
        <scheme val="minor"/>
      </rPr>
      <t>m</t>
    </r>
    <r>
      <rPr>
        <sz val="14"/>
        <color theme="1"/>
        <rFont val="Calibri"/>
        <family val="2"/>
        <charset val="161"/>
        <scheme val="minor"/>
      </rPr>
      <t xml:space="preserve"> / 1 + 0,0191(t - 20)</t>
    </r>
  </si>
  <si>
    <t>1105/ 1 + 0,0191(20 - 20)=</t>
  </si>
  <si>
    <t>1221/ 1 + 0,0191(25 - 20)=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</si>
</sst>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2"/>
      <color theme="1"/>
      <name val="Calibri"/>
      <family val="2"/>
      <charset val="161"/>
      <scheme val="minor"/>
    </font>
    <font>
      <vertAlign val="subscript"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vertAlign val="subscript"/>
      <sz val="14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b/>
      <u/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vertAlign val="subscript"/>
      <sz val="12"/>
      <color theme="1"/>
      <name val="Calibri"/>
      <family val="2"/>
      <charset val="161"/>
    </font>
    <font>
      <vertAlign val="subscript"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9" fillId="0" borderId="2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34</xdr:row>
      <xdr:rowOff>161924</xdr:rowOff>
    </xdr:from>
    <xdr:to>
      <xdr:col>1</xdr:col>
      <xdr:colOff>828675</xdr:colOff>
      <xdr:row>34</xdr:row>
      <xdr:rowOff>247648</xdr:rowOff>
    </xdr:to>
    <xdr:sp macro="" textlink="">
      <xdr:nvSpPr>
        <xdr:cNvPr id="2" name="1 - Δεξιό βέλος"/>
        <xdr:cNvSpPr/>
      </xdr:nvSpPr>
      <xdr:spPr>
        <a:xfrm flipV="1">
          <a:off x="4867275" y="6067424"/>
          <a:ext cx="123825" cy="857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4</xdr:col>
      <xdr:colOff>76200</xdr:colOff>
      <xdr:row>5</xdr:row>
      <xdr:rowOff>47625</xdr:rowOff>
    </xdr:from>
    <xdr:to>
      <xdr:col>4</xdr:col>
      <xdr:colOff>733425</xdr:colOff>
      <xdr:row>5</xdr:row>
      <xdr:rowOff>190500</xdr:rowOff>
    </xdr:to>
    <xdr:sp macro="" textlink="">
      <xdr:nvSpPr>
        <xdr:cNvPr id="3" name="2 - Δεξιό βέλος"/>
        <xdr:cNvSpPr/>
      </xdr:nvSpPr>
      <xdr:spPr>
        <a:xfrm>
          <a:off x="3419475" y="2857500"/>
          <a:ext cx="6572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781050</xdr:colOff>
      <xdr:row>5</xdr:row>
      <xdr:rowOff>106680</xdr:rowOff>
    </xdr:from>
    <xdr:to>
      <xdr:col>2</xdr:col>
      <xdr:colOff>219075</xdr:colOff>
      <xdr:row>5</xdr:row>
      <xdr:rowOff>209549</xdr:rowOff>
    </xdr:to>
    <xdr:sp macro="" textlink="">
      <xdr:nvSpPr>
        <xdr:cNvPr id="4" name="3 - Δεξιό βέλος"/>
        <xdr:cNvSpPr/>
      </xdr:nvSpPr>
      <xdr:spPr>
        <a:xfrm flipV="1">
          <a:off x="1914525" y="916305"/>
          <a:ext cx="561975" cy="1028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4</xdr:col>
      <xdr:colOff>76200</xdr:colOff>
      <xdr:row>7</xdr:row>
      <xdr:rowOff>47625</xdr:rowOff>
    </xdr:from>
    <xdr:to>
      <xdr:col>4</xdr:col>
      <xdr:colOff>733425</xdr:colOff>
      <xdr:row>7</xdr:row>
      <xdr:rowOff>190500</xdr:rowOff>
    </xdr:to>
    <xdr:sp macro="" textlink="">
      <xdr:nvSpPr>
        <xdr:cNvPr id="5" name="4 - Δεξιό βέλος"/>
        <xdr:cNvSpPr/>
      </xdr:nvSpPr>
      <xdr:spPr>
        <a:xfrm>
          <a:off x="3419475" y="2857500"/>
          <a:ext cx="657225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7</xdr:col>
      <xdr:colOff>1104902</xdr:colOff>
      <xdr:row>4</xdr:row>
      <xdr:rowOff>133350</xdr:rowOff>
    </xdr:from>
    <xdr:to>
      <xdr:col>15</xdr:col>
      <xdr:colOff>371475</xdr:colOff>
      <xdr:row>7</xdr:row>
      <xdr:rowOff>190500</xdr:rowOff>
    </xdr:to>
    <xdr:sp macro="" textlink="">
      <xdr:nvSpPr>
        <xdr:cNvPr id="6" name="5 - TextBox"/>
        <xdr:cNvSpPr txBox="1"/>
      </xdr:nvSpPr>
      <xdr:spPr>
        <a:xfrm>
          <a:off x="9286877" y="1571625"/>
          <a:ext cx="5057773" cy="7048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200"/>
            <a:t>Οι αγωγιμότητες</a:t>
          </a:r>
          <a:r>
            <a:rPr lang="el-GR" sz="1200" baseline="0"/>
            <a:t> που υπολογίσαμε είναι  πόσιμες ως προς αυτήν την παράμετρο διότι  η αγωγιμότητα στα πόσιμα νερά κυμαίνεται περίπου </a:t>
          </a:r>
          <a:r>
            <a:rPr lang="en-US" sz="1200" baseline="0"/>
            <a:t>&lt;2500</a:t>
          </a:r>
          <a:r>
            <a:rPr lang="el-GR" sz="1200" baseline="0"/>
            <a:t> μ</a:t>
          </a:r>
          <a:r>
            <a:rPr lang="en-US" sz="1200" baseline="0"/>
            <a:t>S/cm </a:t>
          </a:r>
          <a:r>
            <a:rPr lang="el-GR" sz="1200" baseline="0"/>
            <a:t>στους 20</a:t>
          </a:r>
          <a:r>
            <a:rPr lang="el-GR" sz="1200" baseline="30000"/>
            <a:t>0</a:t>
          </a:r>
          <a:r>
            <a:rPr lang="en-US" sz="1200" baseline="0"/>
            <a:t>C.</a:t>
          </a:r>
          <a:endParaRPr lang="el-GR" sz="1200"/>
        </a:p>
      </xdr:txBody>
    </xdr:sp>
    <xdr:clientData/>
  </xdr:twoCellAnchor>
  <xdr:twoCellAnchor>
    <xdr:from>
      <xdr:col>1</xdr:col>
      <xdr:colOff>47625</xdr:colOff>
      <xdr:row>79</xdr:row>
      <xdr:rowOff>57150</xdr:rowOff>
    </xdr:from>
    <xdr:to>
      <xdr:col>1</xdr:col>
      <xdr:colOff>723900</xdr:colOff>
      <xdr:row>79</xdr:row>
      <xdr:rowOff>171450</xdr:rowOff>
    </xdr:to>
    <xdr:sp macro="" textlink="">
      <xdr:nvSpPr>
        <xdr:cNvPr id="7" name="6 - Δεξιό βέλος"/>
        <xdr:cNvSpPr/>
      </xdr:nvSpPr>
      <xdr:spPr>
        <a:xfrm>
          <a:off x="990600" y="9763125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38100</xdr:colOff>
      <xdr:row>80</xdr:row>
      <xdr:rowOff>66675</xdr:rowOff>
    </xdr:from>
    <xdr:to>
      <xdr:col>1</xdr:col>
      <xdr:colOff>714375</xdr:colOff>
      <xdr:row>80</xdr:row>
      <xdr:rowOff>180975</xdr:rowOff>
    </xdr:to>
    <xdr:sp macro="" textlink="">
      <xdr:nvSpPr>
        <xdr:cNvPr id="8" name="7 - Δεξιό βέλος"/>
        <xdr:cNvSpPr/>
      </xdr:nvSpPr>
      <xdr:spPr>
        <a:xfrm>
          <a:off x="981075" y="10001250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28575</xdr:colOff>
      <xdr:row>81</xdr:row>
      <xdr:rowOff>85725</xdr:rowOff>
    </xdr:from>
    <xdr:to>
      <xdr:col>1</xdr:col>
      <xdr:colOff>704850</xdr:colOff>
      <xdr:row>81</xdr:row>
      <xdr:rowOff>200025</xdr:rowOff>
    </xdr:to>
    <xdr:sp macro="" textlink="">
      <xdr:nvSpPr>
        <xdr:cNvPr id="9" name="8 - Δεξιό βέλος"/>
        <xdr:cNvSpPr/>
      </xdr:nvSpPr>
      <xdr:spPr>
        <a:xfrm>
          <a:off x="971550" y="10248900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47625</xdr:colOff>
      <xdr:row>82</xdr:row>
      <xdr:rowOff>76200</xdr:rowOff>
    </xdr:from>
    <xdr:to>
      <xdr:col>1</xdr:col>
      <xdr:colOff>723900</xdr:colOff>
      <xdr:row>82</xdr:row>
      <xdr:rowOff>190500</xdr:rowOff>
    </xdr:to>
    <xdr:sp macro="" textlink="">
      <xdr:nvSpPr>
        <xdr:cNvPr id="10" name="9 - Δεξιό βέλος"/>
        <xdr:cNvSpPr/>
      </xdr:nvSpPr>
      <xdr:spPr>
        <a:xfrm>
          <a:off x="990600" y="10467975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47625</xdr:colOff>
      <xdr:row>83</xdr:row>
      <xdr:rowOff>66675</xdr:rowOff>
    </xdr:from>
    <xdr:to>
      <xdr:col>1</xdr:col>
      <xdr:colOff>723900</xdr:colOff>
      <xdr:row>83</xdr:row>
      <xdr:rowOff>180975</xdr:rowOff>
    </xdr:to>
    <xdr:sp macro="" textlink="">
      <xdr:nvSpPr>
        <xdr:cNvPr id="11" name="10 - Δεξιό βέλος"/>
        <xdr:cNvSpPr/>
      </xdr:nvSpPr>
      <xdr:spPr>
        <a:xfrm>
          <a:off x="990600" y="10687050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38100</xdr:colOff>
      <xdr:row>84</xdr:row>
      <xdr:rowOff>66675</xdr:rowOff>
    </xdr:from>
    <xdr:to>
      <xdr:col>1</xdr:col>
      <xdr:colOff>714375</xdr:colOff>
      <xdr:row>84</xdr:row>
      <xdr:rowOff>180975</xdr:rowOff>
    </xdr:to>
    <xdr:sp macro="" textlink="">
      <xdr:nvSpPr>
        <xdr:cNvPr id="12" name="11 - Δεξιό βέλος"/>
        <xdr:cNvSpPr/>
      </xdr:nvSpPr>
      <xdr:spPr>
        <a:xfrm>
          <a:off x="981075" y="10915650"/>
          <a:ext cx="676275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6</xdr:col>
      <xdr:colOff>47625</xdr:colOff>
      <xdr:row>41</xdr:row>
      <xdr:rowOff>9525</xdr:rowOff>
    </xdr:from>
    <xdr:to>
      <xdr:col>6</xdr:col>
      <xdr:colOff>571500</xdr:colOff>
      <xdr:row>41</xdr:row>
      <xdr:rowOff>161925</xdr:rowOff>
    </xdr:to>
    <xdr:sp macro="" textlink="">
      <xdr:nvSpPr>
        <xdr:cNvPr id="13" name="12 - Δεξιό βέλος"/>
        <xdr:cNvSpPr/>
      </xdr:nvSpPr>
      <xdr:spPr>
        <a:xfrm>
          <a:off x="5981700" y="7924800"/>
          <a:ext cx="523875" cy="152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85725</xdr:colOff>
      <xdr:row>12</xdr:row>
      <xdr:rowOff>11431</xdr:rowOff>
    </xdr:from>
    <xdr:to>
      <xdr:col>1</xdr:col>
      <xdr:colOff>962025</xdr:colOff>
      <xdr:row>12</xdr:row>
      <xdr:rowOff>161925</xdr:rowOff>
    </xdr:to>
    <xdr:sp macro="" textlink="">
      <xdr:nvSpPr>
        <xdr:cNvPr id="15" name="14 - Δεξιό βέλος"/>
        <xdr:cNvSpPr/>
      </xdr:nvSpPr>
      <xdr:spPr>
        <a:xfrm>
          <a:off x="1085850" y="4116706"/>
          <a:ext cx="876300" cy="1504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95250</xdr:colOff>
      <xdr:row>13</xdr:row>
      <xdr:rowOff>28575</xdr:rowOff>
    </xdr:from>
    <xdr:to>
      <xdr:col>1</xdr:col>
      <xdr:colOff>971550</xdr:colOff>
      <xdr:row>13</xdr:row>
      <xdr:rowOff>179069</xdr:rowOff>
    </xdr:to>
    <xdr:sp macro="" textlink="">
      <xdr:nvSpPr>
        <xdr:cNvPr id="16" name="15 - Δεξιό βέλος"/>
        <xdr:cNvSpPr/>
      </xdr:nvSpPr>
      <xdr:spPr>
        <a:xfrm>
          <a:off x="1095375" y="4324350"/>
          <a:ext cx="876300" cy="1504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3</xdr:col>
      <xdr:colOff>962025</xdr:colOff>
      <xdr:row>12</xdr:row>
      <xdr:rowOff>9525</xdr:rowOff>
    </xdr:from>
    <xdr:to>
      <xdr:col>7</xdr:col>
      <xdr:colOff>552450</xdr:colOff>
      <xdr:row>14</xdr:row>
      <xdr:rowOff>180975</xdr:rowOff>
    </xdr:to>
    <xdr:sp macro="" textlink="">
      <xdr:nvSpPr>
        <xdr:cNvPr id="17" name="16 - TextBox"/>
        <xdr:cNvSpPr txBox="1"/>
      </xdr:nvSpPr>
      <xdr:spPr>
        <a:xfrm>
          <a:off x="4086225" y="4114800"/>
          <a:ext cx="3105150" cy="552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Ο συντελεστής </a:t>
          </a:r>
          <a:r>
            <a:rPr lang="en-US" sz="1100"/>
            <a:t>TDS</a:t>
          </a:r>
          <a:r>
            <a:rPr lang="en-US" sz="1100" baseline="0"/>
            <a:t> </a:t>
          </a:r>
          <a:r>
            <a:rPr lang="el-GR" sz="1100" baseline="0"/>
            <a:t>είναι 0,6 δίοτι  ο συντελεστής για το πόσιμο νερό κυμαίνεται μεταξύ 0,5 - 0,7.</a:t>
          </a:r>
        </a:p>
        <a:p>
          <a:endParaRPr lang="el-GR" sz="1100"/>
        </a:p>
      </xdr:txBody>
    </xdr:sp>
    <xdr:clientData/>
  </xdr:twoCellAnchor>
  <xdr:twoCellAnchor>
    <xdr:from>
      <xdr:col>6</xdr:col>
      <xdr:colOff>76200</xdr:colOff>
      <xdr:row>60</xdr:row>
      <xdr:rowOff>38100</xdr:rowOff>
    </xdr:from>
    <xdr:to>
      <xdr:col>6</xdr:col>
      <xdr:colOff>523875</xdr:colOff>
      <xdr:row>60</xdr:row>
      <xdr:rowOff>161925</xdr:rowOff>
    </xdr:to>
    <xdr:sp macro="" textlink="">
      <xdr:nvSpPr>
        <xdr:cNvPr id="18" name="17 - Δεξιό βέλος"/>
        <xdr:cNvSpPr/>
      </xdr:nvSpPr>
      <xdr:spPr>
        <a:xfrm>
          <a:off x="6248400" y="13382625"/>
          <a:ext cx="44767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6</xdr:col>
      <xdr:colOff>28575</xdr:colOff>
      <xdr:row>42</xdr:row>
      <xdr:rowOff>85725</xdr:rowOff>
    </xdr:from>
    <xdr:to>
      <xdr:col>6</xdr:col>
      <xdr:colOff>552450</xdr:colOff>
      <xdr:row>43</xdr:row>
      <xdr:rowOff>38100</xdr:rowOff>
    </xdr:to>
    <xdr:sp macro="" textlink="">
      <xdr:nvSpPr>
        <xdr:cNvPr id="19" name="18 - Δεξιό βέλος"/>
        <xdr:cNvSpPr/>
      </xdr:nvSpPr>
      <xdr:spPr>
        <a:xfrm>
          <a:off x="6686550" y="8982075"/>
          <a:ext cx="523875" cy="152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</xdr:col>
      <xdr:colOff>752475</xdr:colOff>
      <xdr:row>7</xdr:row>
      <xdr:rowOff>133350</xdr:rowOff>
    </xdr:from>
    <xdr:to>
      <xdr:col>2</xdr:col>
      <xdr:colOff>190500</xdr:colOff>
      <xdr:row>7</xdr:row>
      <xdr:rowOff>236219</xdr:rowOff>
    </xdr:to>
    <xdr:sp macro="" textlink="">
      <xdr:nvSpPr>
        <xdr:cNvPr id="22" name="21 - Δεξιό βέλος"/>
        <xdr:cNvSpPr/>
      </xdr:nvSpPr>
      <xdr:spPr>
        <a:xfrm flipV="1">
          <a:off x="1885950" y="1390650"/>
          <a:ext cx="561975" cy="1028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J15" sqref="J15"/>
    </sheetView>
  </sheetViews>
  <sheetFormatPr defaultRowHeight="15"/>
  <cols>
    <col min="1" max="1" width="17" customWidth="1"/>
    <col min="2" max="2" width="16.85546875" customWidth="1"/>
    <col min="3" max="3" width="16" customWidth="1"/>
    <col min="4" max="4" width="14.5703125" customWidth="1"/>
    <col min="5" max="5" width="13" customWidth="1"/>
    <col min="6" max="6" width="24.42578125" customWidth="1"/>
    <col min="7" max="7" width="20.85546875" customWidth="1"/>
    <col min="8" max="8" width="18.140625" bestFit="1" customWidth="1"/>
    <col min="10" max="10" width="13.85546875" customWidth="1"/>
  </cols>
  <sheetData>
    <row r="1" spans="1:10" ht="16.5" thickBot="1">
      <c r="A1" s="19" t="s">
        <v>4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>
      <c r="A3" s="42" t="s">
        <v>96</v>
      </c>
      <c r="B3" s="42"/>
      <c r="C3" s="42"/>
      <c r="D3" s="42"/>
      <c r="E3" s="42"/>
      <c r="F3" s="42"/>
      <c r="G3" s="42"/>
      <c r="H3" s="8"/>
      <c r="I3" s="8"/>
      <c r="J3" s="8"/>
    </row>
    <row r="4" spans="1:10" ht="40.5" customHeight="1">
      <c r="A4" s="43"/>
      <c r="B4" s="43"/>
      <c r="C4" s="43"/>
      <c r="D4" s="43"/>
      <c r="E4" s="43"/>
      <c r="F4" s="43"/>
      <c r="G4" s="43"/>
      <c r="H4" s="8"/>
      <c r="I4" s="8"/>
      <c r="J4" s="8"/>
    </row>
    <row r="5" spans="1:10" ht="15.75">
      <c r="A5" s="8"/>
      <c r="B5" s="8" t="s">
        <v>97</v>
      </c>
      <c r="D5" s="8"/>
      <c r="E5" s="8"/>
      <c r="F5" s="8"/>
      <c r="G5" s="8"/>
      <c r="H5" s="8"/>
      <c r="I5" s="8"/>
      <c r="J5" s="8"/>
    </row>
    <row r="6" spans="1:10" ht="20.25">
      <c r="B6" s="9" t="s">
        <v>6</v>
      </c>
      <c r="C6" s="27" t="s">
        <v>98</v>
      </c>
      <c r="D6" s="27"/>
      <c r="E6" s="8"/>
      <c r="F6" s="44" t="s">
        <v>99</v>
      </c>
      <c r="G6" s="44"/>
      <c r="H6" s="45">
        <f>1105/(1+(0.0191*(20-20)))</f>
        <v>1105</v>
      </c>
      <c r="I6" s="8"/>
      <c r="J6" s="8"/>
    </row>
    <row r="8" spans="1:10" ht="20.25">
      <c r="B8" s="9" t="s">
        <v>6</v>
      </c>
      <c r="C8" s="27" t="s">
        <v>98</v>
      </c>
      <c r="D8" s="27"/>
      <c r="E8" s="8"/>
      <c r="F8" s="44" t="s">
        <v>100</v>
      </c>
      <c r="G8" s="44"/>
      <c r="H8" s="45">
        <f>1221/(1+(0.0191*(25-20)))</f>
        <v>1114.559561843907</v>
      </c>
    </row>
    <row r="11" spans="1:10">
      <c r="A11" t="s">
        <v>7</v>
      </c>
    </row>
    <row r="12" spans="1:10" ht="15.75">
      <c r="A12" s="8"/>
      <c r="B12" s="8"/>
      <c r="C12" s="8"/>
      <c r="D12" s="8"/>
      <c r="E12" s="8"/>
      <c r="F12" s="8"/>
      <c r="G12" s="8"/>
      <c r="H12" s="8"/>
    </row>
    <row r="13" spans="1:10" ht="15.75">
      <c r="A13" s="8" t="s">
        <v>61</v>
      </c>
      <c r="B13" s="8"/>
      <c r="C13" s="8">
        <f>H6*0.6</f>
        <v>663</v>
      </c>
      <c r="D13" s="8"/>
      <c r="E13" s="8"/>
      <c r="F13" s="8"/>
      <c r="G13" s="8"/>
      <c r="H13" s="8"/>
    </row>
    <row r="14" spans="1:10" ht="15.75">
      <c r="A14" s="8" t="s">
        <v>61</v>
      </c>
      <c r="B14" s="8"/>
      <c r="C14" s="8">
        <f>H8*0.6</f>
        <v>668.73573710634412</v>
      </c>
      <c r="D14" s="8"/>
      <c r="E14" s="8"/>
      <c r="F14" s="8"/>
      <c r="G14" s="8"/>
      <c r="H14" s="8"/>
    </row>
    <row r="15" spans="1:10" ht="15.75">
      <c r="A15" s="8"/>
      <c r="B15" s="8"/>
      <c r="C15" s="8"/>
      <c r="D15" s="8"/>
      <c r="E15" s="8"/>
      <c r="F15" s="8"/>
      <c r="G15" s="8"/>
      <c r="H15" s="8"/>
    </row>
    <row r="16" spans="1:10" ht="15.75">
      <c r="A16" s="8" t="s">
        <v>8</v>
      </c>
      <c r="B16" s="8"/>
      <c r="C16" s="8"/>
      <c r="D16" s="8"/>
      <c r="E16" s="8"/>
      <c r="F16" s="8"/>
      <c r="G16" s="8"/>
      <c r="H16" s="8"/>
    </row>
    <row r="17" spans="1:8" ht="16.5" thickBot="1">
      <c r="A17" s="8"/>
      <c r="B17" s="8"/>
      <c r="C17" s="8"/>
      <c r="D17" s="8"/>
      <c r="E17" s="8"/>
      <c r="F17" s="8"/>
      <c r="G17" s="8"/>
      <c r="H17" s="8"/>
    </row>
    <row r="18" spans="1:8" ht="15.75">
      <c r="A18" s="39" t="s">
        <v>62</v>
      </c>
      <c r="B18" s="40"/>
      <c r="C18" s="40"/>
      <c r="D18" s="40"/>
      <c r="E18" s="40"/>
      <c r="F18" s="40"/>
      <c r="G18" s="40"/>
      <c r="H18" s="41"/>
    </row>
    <row r="19" spans="1:8" ht="47.25">
      <c r="A19" s="1"/>
      <c r="B19" s="24" t="s">
        <v>0</v>
      </c>
      <c r="C19" s="24" t="s">
        <v>64</v>
      </c>
      <c r="D19" s="24" t="s">
        <v>65</v>
      </c>
      <c r="E19" s="24" t="s">
        <v>90</v>
      </c>
      <c r="F19" s="24" t="s">
        <v>91</v>
      </c>
      <c r="G19" s="24" t="s">
        <v>92</v>
      </c>
      <c r="H19" s="24" t="s">
        <v>93</v>
      </c>
    </row>
    <row r="20" spans="1:8" ht="15.75">
      <c r="A20" s="20" t="s">
        <v>1</v>
      </c>
      <c r="B20" s="22" t="s">
        <v>2</v>
      </c>
      <c r="C20" s="25">
        <v>0.7</v>
      </c>
      <c r="D20" s="24">
        <v>100</v>
      </c>
      <c r="E20" s="24">
        <v>0.7</v>
      </c>
      <c r="F20" s="24">
        <f>E20*1.79</f>
        <v>1.2529999999999999</v>
      </c>
      <c r="G20" s="24">
        <f>E20*10</f>
        <v>7</v>
      </c>
      <c r="H20" s="24" t="s">
        <v>94</v>
      </c>
    </row>
    <row r="21" spans="1:8" ht="16.5" thickBot="1">
      <c r="A21" s="21" t="s">
        <v>63</v>
      </c>
      <c r="B21" s="23" t="s">
        <v>3</v>
      </c>
      <c r="C21" s="26">
        <v>9.5</v>
      </c>
      <c r="D21" s="26">
        <v>100</v>
      </c>
      <c r="E21" s="26">
        <v>9.5</v>
      </c>
      <c r="F21" s="26">
        <f>E21*1.79</f>
        <v>17.004999999999999</v>
      </c>
      <c r="G21" s="26">
        <f>E21*10</f>
        <v>95</v>
      </c>
      <c r="H21" s="26" t="s">
        <v>95</v>
      </c>
    </row>
    <row r="22" spans="1:8" ht="15.75">
      <c r="A22" s="8"/>
      <c r="B22" s="8"/>
      <c r="C22" s="8"/>
      <c r="D22" s="8"/>
      <c r="E22" s="8"/>
      <c r="F22" s="8"/>
      <c r="G22" s="8"/>
      <c r="H22" s="8"/>
    </row>
    <row r="23" spans="1:8" ht="15.75">
      <c r="A23" s="8"/>
      <c r="B23" s="8"/>
      <c r="C23" s="8"/>
      <c r="D23" s="8"/>
      <c r="E23" s="8"/>
      <c r="F23" s="8"/>
      <c r="G23" s="8"/>
      <c r="H23" s="8"/>
    </row>
    <row r="24" spans="1:8" ht="15.75">
      <c r="A24" s="18" t="s">
        <v>9</v>
      </c>
      <c r="B24" s="8"/>
      <c r="C24" s="8"/>
      <c r="D24" s="8"/>
      <c r="E24" s="8"/>
    </row>
    <row r="25" spans="1:8" ht="15.75">
      <c r="A25" s="8"/>
      <c r="B25" s="8"/>
      <c r="C25" s="8"/>
      <c r="D25" s="8"/>
      <c r="E25" s="8"/>
    </row>
    <row r="26" spans="1:8" ht="15.75">
      <c r="A26" s="8" t="s">
        <v>5</v>
      </c>
      <c r="B26" s="8"/>
      <c r="C26" s="8"/>
      <c r="D26" s="8"/>
      <c r="E26" s="8"/>
    </row>
    <row r="27" spans="1:8" ht="15.75">
      <c r="A27" s="8"/>
      <c r="B27" s="8"/>
      <c r="C27" s="8"/>
      <c r="D27" s="8"/>
      <c r="E27" s="8"/>
    </row>
    <row r="28" spans="1:8" ht="15.75">
      <c r="A28" s="31" t="s">
        <v>47</v>
      </c>
      <c r="B28" s="31"/>
      <c r="C28" s="31"/>
      <c r="D28" s="8"/>
      <c r="E28" s="8"/>
    </row>
    <row r="29" spans="1:8" ht="18">
      <c r="A29" s="32" t="s">
        <v>48</v>
      </c>
      <c r="B29" s="32"/>
      <c r="C29" s="32"/>
    </row>
    <row r="30" spans="1:8" ht="18">
      <c r="A30" s="32" t="s">
        <v>49</v>
      </c>
      <c r="B30" s="32"/>
      <c r="C30" s="32"/>
      <c r="D30" s="8"/>
    </row>
    <row r="31" spans="1:8" ht="15.75">
      <c r="A31" s="13"/>
      <c r="B31" s="13"/>
      <c r="C31" s="13"/>
      <c r="D31" s="8"/>
      <c r="E31" s="8"/>
    </row>
    <row r="32" spans="1:8" ht="15.75">
      <c r="A32" s="33" t="s">
        <v>50</v>
      </c>
      <c r="B32" s="34"/>
      <c r="C32" s="35"/>
      <c r="D32" s="8"/>
      <c r="E32" s="8"/>
    </row>
    <row r="33" spans="1:11" ht="15.75">
      <c r="A33" s="36" t="s">
        <v>51</v>
      </c>
      <c r="B33" s="37"/>
      <c r="C33" s="38"/>
      <c r="D33" s="8"/>
      <c r="E33" s="8"/>
    </row>
    <row r="34" spans="1:11" ht="15.75">
      <c r="A34" s="8"/>
      <c r="B34" s="8"/>
      <c r="C34" s="8"/>
      <c r="D34" s="8"/>
      <c r="E34" s="8"/>
    </row>
    <row r="35" spans="1:11" ht="20.25">
      <c r="A35" s="8"/>
      <c r="B35" s="9" t="s">
        <v>6</v>
      </c>
      <c r="C35" s="27" t="s">
        <v>67</v>
      </c>
      <c r="D35" s="27"/>
      <c r="E35" s="8">
        <f>300/(1+(0.0191*(22-25)))</f>
        <v>318.23485732470562</v>
      </c>
    </row>
    <row r="36" spans="1:11" ht="18.75">
      <c r="A36" s="8"/>
      <c r="B36" s="8"/>
      <c r="C36" s="27" t="s">
        <v>68</v>
      </c>
      <c r="D36" s="27"/>
      <c r="E36" s="8">
        <f>350/(1+(0.0191*(18-25)))</f>
        <v>404.01708415098693</v>
      </c>
      <c r="F36" t="s">
        <v>69</v>
      </c>
    </row>
    <row r="37" spans="1:11" ht="15.75">
      <c r="A37" s="8"/>
      <c r="B37" s="8"/>
      <c r="C37" s="8"/>
      <c r="D37" s="8"/>
      <c r="E37" s="8"/>
    </row>
    <row r="38" spans="1:11" ht="15.75">
      <c r="A38" s="8" t="s">
        <v>7</v>
      </c>
      <c r="B38" s="8"/>
      <c r="C38" s="8"/>
      <c r="D38" s="8"/>
      <c r="E38" s="8"/>
    </row>
    <row r="39" spans="1:11" ht="15.75">
      <c r="A39" s="8"/>
      <c r="B39" s="8"/>
      <c r="C39" s="8"/>
      <c r="D39" s="8"/>
      <c r="E39" s="8"/>
    </row>
    <row r="40" spans="1:11" ht="15.75">
      <c r="A40" s="31" t="s">
        <v>47</v>
      </c>
      <c r="B40" s="31"/>
      <c r="C40" s="31"/>
      <c r="D40" s="31"/>
      <c r="E40" s="8"/>
      <c r="F40" s="30" t="s">
        <v>54</v>
      </c>
      <c r="G40" s="30"/>
    </row>
    <row r="41" spans="1:11" ht="15.75">
      <c r="A41" s="32" t="s">
        <v>52</v>
      </c>
      <c r="B41" s="32"/>
      <c r="C41" s="32"/>
      <c r="D41" s="32"/>
      <c r="E41" s="8"/>
    </row>
    <row r="42" spans="1:11" ht="18.75">
      <c r="A42" s="8"/>
      <c r="B42" s="8"/>
      <c r="C42" s="8"/>
      <c r="D42" s="8"/>
      <c r="E42" s="8"/>
      <c r="F42" s="8" t="s">
        <v>55</v>
      </c>
      <c r="H42" s="8" t="s">
        <v>56</v>
      </c>
      <c r="I42" s="8"/>
      <c r="J42" s="8"/>
      <c r="K42" s="8"/>
    </row>
    <row r="43" spans="1:11" ht="18.75">
      <c r="A43" s="31" t="s">
        <v>50</v>
      </c>
      <c r="B43" s="31"/>
      <c r="C43" s="31"/>
      <c r="D43" s="31"/>
      <c r="E43" s="8"/>
      <c r="H43" s="8" t="s">
        <v>70</v>
      </c>
    </row>
    <row r="44" spans="1:11" ht="18.75">
      <c r="A44" s="32" t="s">
        <v>53</v>
      </c>
      <c r="B44" s="32"/>
      <c r="C44" s="32"/>
      <c r="D44" s="32"/>
      <c r="E44" s="8"/>
      <c r="H44" s="17" t="s">
        <v>57</v>
      </c>
    </row>
    <row r="45" spans="1:11" ht="15.75">
      <c r="A45" s="8"/>
      <c r="B45" s="8"/>
      <c r="C45" s="8"/>
      <c r="D45" s="8"/>
      <c r="E45" s="8"/>
    </row>
    <row r="46" spans="1:11" ht="15.75">
      <c r="A46" s="8" t="s">
        <v>8</v>
      </c>
      <c r="B46" s="8"/>
      <c r="C46" s="8"/>
      <c r="D46" s="8"/>
      <c r="E46" s="8"/>
    </row>
    <row r="47" spans="1:11" ht="15.75">
      <c r="A47" s="8"/>
      <c r="B47" s="8"/>
      <c r="C47" s="8"/>
      <c r="D47" s="8"/>
      <c r="E47" s="8"/>
    </row>
    <row r="48" spans="1:11" ht="18.75">
      <c r="A48" s="31" t="s">
        <v>47</v>
      </c>
      <c r="B48" s="31"/>
      <c r="C48" s="31"/>
      <c r="D48" s="31"/>
      <c r="E48" s="8"/>
      <c r="F48" s="8" t="s">
        <v>71</v>
      </c>
    </row>
    <row r="49" spans="1:8" ht="18.75">
      <c r="A49" s="32" t="s">
        <v>72</v>
      </c>
      <c r="B49" s="32"/>
      <c r="C49" s="32"/>
      <c r="D49" s="32"/>
      <c r="E49" s="8"/>
      <c r="F49" s="8" t="s">
        <v>73</v>
      </c>
    </row>
    <row r="50" spans="1:8" ht="15.75">
      <c r="A50" s="8"/>
      <c r="B50" s="8"/>
      <c r="C50" s="8"/>
      <c r="D50" s="8"/>
      <c r="E50" s="8"/>
    </row>
    <row r="51" spans="1:8" ht="18">
      <c r="A51" s="31" t="s">
        <v>50</v>
      </c>
      <c r="B51" s="31"/>
      <c r="C51" s="31"/>
      <c r="D51" s="31"/>
      <c r="E51" s="8"/>
      <c r="F51" t="s">
        <v>74</v>
      </c>
    </row>
    <row r="52" spans="1:8" ht="15.75">
      <c r="A52" s="32" t="s">
        <v>58</v>
      </c>
      <c r="B52" s="32"/>
      <c r="C52" s="32"/>
      <c r="D52" s="32"/>
      <c r="E52" s="8"/>
    </row>
    <row r="53" spans="1:8" ht="15.75">
      <c r="A53" s="8"/>
      <c r="B53" s="8"/>
      <c r="C53" s="8"/>
      <c r="D53" s="8"/>
      <c r="E53" s="8"/>
    </row>
    <row r="54" spans="1:8" ht="15.75">
      <c r="A54" s="8"/>
      <c r="B54" s="8"/>
      <c r="C54" s="8"/>
      <c r="D54" s="8"/>
      <c r="E54" s="8"/>
    </row>
    <row r="55" spans="1:8" ht="15.75">
      <c r="A55" s="8"/>
      <c r="B55" s="8"/>
      <c r="C55" s="8"/>
      <c r="D55" s="8"/>
      <c r="E55" s="8"/>
    </row>
    <row r="56" spans="1:8" ht="15.75">
      <c r="A56" s="8" t="s">
        <v>10</v>
      </c>
      <c r="B56" s="8"/>
      <c r="C56" s="8"/>
      <c r="D56" s="8"/>
      <c r="E56" s="8"/>
    </row>
    <row r="57" spans="1:8" ht="15.75">
      <c r="A57" s="8"/>
      <c r="B57" s="8"/>
      <c r="C57" s="8"/>
      <c r="D57" s="8"/>
      <c r="E57" s="8"/>
    </row>
    <row r="58" spans="1:8" ht="15.75">
      <c r="A58" s="31" t="s">
        <v>47</v>
      </c>
      <c r="B58" s="31"/>
      <c r="C58" s="31"/>
      <c r="D58" s="31"/>
      <c r="E58" s="8"/>
      <c r="F58" t="s">
        <v>75</v>
      </c>
    </row>
    <row r="59" spans="1:8" ht="15.75">
      <c r="A59" s="32" t="s">
        <v>59</v>
      </c>
      <c r="B59" s="32"/>
      <c r="C59" s="32"/>
      <c r="D59" s="32"/>
      <c r="E59" s="8"/>
    </row>
    <row r="60" spans="1:8" ht="15.75">
      <c r="A60" s="8"/>
      <c r="B60" s="8"/>
      <c r="C60" s="8"/>
      <c r="D60" s="8"/>
      <c r="E60" s="8"/>
    </row>
    <row r="61" spans="1:8" ht="18.75">
      <c r="A61" s="31" t="s">
        <v>50</v>
      </c>
      <c r="B61" s="31"/>
      <c r="C61" s="31"/>
      <c r="D61" s="31"/>
      <c r="E61" s="8"/>
      <c r="F61" s="8" t="s">
        <v>77</v>
      </c>
      <c r="G61" s="8"/>
      <c r="H61" s="8" t="s">
        <v>66</v>
      </c>
    </row>
    <row r="62" spans="1:8" ht="15.75">
      <c r="A62" s="32" t="s">
        <v>60</v>
      </c>
      <c r="B62" s="32"/>
      <c r="C62" s="32"/>
      <c r="D62" s="32"/>
      <c r="E62" s="8"/>
      <c r="F62" t="s">
        <v>78</v>
      </c>
    </row>
    <row r="63" spans="1:8" ht="15.75">
      <c r="A63" s="8"/>
      <c r="B63" s="8"/>
      <c r="C63" s="8"/>
      <c r="D63" s="8"/>
      <c r="F63" t="s">
        <v>76</v>
      </c>
    </row>
    <row r="64" spans="1:8" ht="15.75">
      <c r="A64" s="8"/>
      <c r="B64" s="8"/>
      <c r="C64" s="8"/>
      <c r="D64" s="8"/>
      <c r="E64" s="8"/>
      <c r="F64" t="s">
        <v>79</v>
      </c>
    </row>
    <row r="65" spans="1:6" ht="15.75">
      <c r="A65" s="18" t="s">
        <v>11</v>
      </c>
      <c r="B65" s="8"/>
      <c r="C65" s="8"/>
      <c r="D65" s="8"/>
      <c r="E65" s="8"/>
      <c r="F65" t="s">
        <v>80</v>
      </c>
    </row>
    <row r="66" spans="1:6" ht="15.75">
      <c r="A66" s="8"/>
      <c r="B66" s="8"/>
      <c r="C66" s="8"/>
      <c r="D66" s="8"/>
      <c r="E66" s="8"/>
    </row>
    <row r="67" spans="1:6" ht="15.75">
      <c r="A67" s="28" t="s">
        <v>12</v>
      </c>
      <c r="B67" s="28"/>
      <c r="C67" s="28"/>
      <c r="D67" s="28"/>
      <c r="E67" s="28"/>
    </row>
    <row r="68" spans="1:6" ht="16.5" thickBot="1">
      <c r="A68" s="8"/>
      <c r="B68" s="8"/>
      <c r="C68" s="8"/>
      <c r="D68" s="8"/>
      <c r="E68" s="8"/>
    </row>
    <row r="69" spans="1:6" ht="15.75">
      <c r="A69" s="10" t="s">
        <v>13</v>
      </c>
      <c r="B69" s="11" t="s">
        <v>14</v>
      </c>
      <c r="C69" s="11" t="s">
        <v>13</v>
      </c>
      <c r="D69" s="12" t="s">
        <v>14</v>
      </c>
      <c r="E69" s="8"/>
    </row>
    <row r="70" spans="1:6" ht="47.25">
      <c r="A70" s="2" t="s">
        <v>23</v>
      </c>
      <c r="B70" s="3" t="s">
        <v>31</v>
      </c>
      <c r="C70" s="4" t="s">
        <v>38</v>
      </c>
      <c r="D70" s="14" t="s">
        <v>15</v>
      </c>
      <c r="E70" s="8"/>
    </row>
    <row r="71" spans="1:6" ht="31.5">
      <c r="A71" s="2" t="s">
        <v>24</v>
      </c>
      <c r="B71" s="3" t="s">
        <v>32</v>
      </c>
      <c r="C71" s="4" t="s">
        <v>39</v>
      </c>
      <c r="D71" s="5" t="s">
        <v>16</v>
      </c>
      <c r="E71" s="8"/>
    </row>
    <row r="72" spans="1:6" ht="31.5">
      <c r="A72" s="2" t="s">
        <v>25</v>
      </c>
      <c r="B72" s="3" t="s">
        <v>33</v>
      </c>
      <c r="C72" s="4" t="s">
        <v>40</v>
      </c>
      <c r="D72" s="14" t="s">
        <v>17</v>
      </c>
      <c r="E72" s="8"/>
    </row>
    <row r="73" spans="1:6" ht="31.5">
      <c r="A73" s="2" t="s">
        <v>26</v>
      </c>
      <c r="B73" s="3" t="s">
        <v>34</v>
      </c>
      <c r="C73" s="4" t="s">
        <v>41</v>
      </c>
      <c r="D73" s="5" t="s">
        <v>18</v>
      </c>
      <c r="E73" s="8"/>
    </row>
    <row r="74" spans="1:6" ht="31.5">
      <c r="A74" s="15" t="s">
        <v>27</v>
      </c>
      <c r="B74" s="3" t="s">
        <v>35</v>
      </c>
      <c r="C74" s="4" t="s">
        <v>42</v>
      </c>
      <c r="D74" s="5" t="s">
        <v>19</v>
      </c>
      <c r="E74" s="8"/>
    </row>
    <row r="75" spans="1:6" ht="31.5">
      <c r="A75" s="2" t="s">
        <v>28</v>
      </c>
      <c r="B75" s="4" t="s">
        <v>36</v>
      </c>
      <c r="C75" s="4" t="s">
        <v>43</v>
      </c>
      <c r="D75" s="14" t="s">
        <v>20</v>
      </c>
      <c r="E75" s="8"/>
    </row>
    <row r="76" spans="1:6" ht="32.25" thickBot="1">
      <c r="A76" s="6" t="s">
        <v>29</v>
      </c>
      <c r="B76" s="7" t="s">
        <v>37</v>
      </c>
      <c r="C76" s="7" t="s">
        <v>44</v>
      </c>
      <c r="D76" s="16" t="s">
        <v>21</v>
      </c>
      <c r="E76" s="8"/>
    </row>
    <row r="77" spans="1:6" ht="15.75">
      <c r="A77" s="13"/>
      <c r="B77" s="13"/>
      <c r="C77" s="13"/>
      <c r="D77" s="13"/>
      <c r="E77" s="8"/>
    </row>
    <row r="78" spans="1:6" ht="15.75">
      <c r="A78" s="29" t="s">
        <v>22</v>
      </c>
      <c r="B78" s="29"/>
      <c r="C78" s="29"/>
      <c r="D78" s="29"/>
      <c r="E78" s="8"/>
    </row>
    <row r="79" spans="1:6" ht="15.75">
      <c r="A79" s="8"/>
      <c r="B79" s="8"/>
      <c r="C79" s="8"/>
      <c r="D79" s="8"/>
      <c r="E79" s="8"/>
    </row>
    <row r="80" spans="1:6" ht="18.75">
      <c r="A80" s="8" t="s">
        <v>81</v>
      </c>
      <c r="B80" s="8"/>
      <c r="C80" s="30" t="s">
        <v>82</v>
      </c>
      <c r="D80" s="30"/>
      <c r="E80" s="8"/>
    </row>
    <row r="81" spans="1:5" ht="18.75">
      <c r="A81" s="8" t="s">
        <v>83</v>
      </c>
      <c r="B81" s="8"/>
      <c r="C81" s="30" t="s">
        <v>84</v>
      </c>
      <c r="D81" s="30"/>
      <c r="E81" s="8"/>
    </row>
    <row r="82" spans="1:5" ht="18.75">
      <c r="A82" s="8" t="s">
        <v>85</v>
      </c>
      <c r="B82" s="8"/>
      <c r="C82" s="30" t="s">
        <v>86</v>
      </c>
      <c r="D82" s="30"/>
      <c r="E82" s="8"/>
    </row>
    <row r="83" spans="1:5" ht="18.75">
      <c r="A83" s="8" t="s">
        <v>87</v>
      </c>
      <c r="B83" s="8"/>
      <c r="C83" s="30" t="s">
        <v>45</v>
      </c>
      <c r="D83" s="30"/>
      <c r="E83" s="8"/>
    </row>
    <row r="84" spans="1:5" ht="18.75">
      <c r="A84" s="8" t="s">
        <v>30</v>
      </c>
      <c r="B84" s="8"/>
      <c r="C84" s="30" t="s">
        <v>46</v>
      </c>
      <c r="D84" s="30"/>
      <c r="E84" s="8"/>
    </row>
    <row r="85" spans="1:5" ht="18.75">
      <c r="A85" s="8" t="s">
        <v>88</v>
      </c>
      <c r="B85" s="8"/>
      <c r="C85" s="30" t="s">
        <v>89</v>
      </c>
      <c r="D85" s="30"/>
      <c r="E85" s="8"/>
    </row>
  </sheetData>
  <mergeCells count="34">
    <mergeCell ref="C35:D35"/>
    <mergeCell ref="C36:D36"/>
    <mergeCell ref="A18:H18"/>
    <mergeCell ref="A3:G3"/>
    <mergeCell ref="F6:G6"/>
    <mergeCell ref="F8:G8"/>
    <mergeCell ref="C85:D85"/>
    <mergeCell ref="A28:C28"/>
    <mergeCell ref="A29:C29"/>
    <mergeCell ref="A30:C30"/>
    <mergeCell ref="A32:C32"/>
    <mergeCell ref="A33:C33"/>
    <mergeCell ref="A40:D40"/>
    <mergeCell ref="A41:D41"/>
    <mergeCell ref="A43:D43"/>
    <mergeCell ref="A44:D44"/>
    <mergeCell ref="A48:D48"/>
    <mergeCell ref="A49:D49"/>
    <mergeCell ref="A51:D51"/>
    <mergeCell ref="A52:D52"/>
    <mergeCell ref="A58:D58"/>
    <mergeCell ref="A59:D59"/>
    <mergeCell ref="C80:D80"/>
    <mergeCell ref="C81:D81"/>
    <mergeCell ref="C82:D82"/>
    <mergeCell ref="C83:D83"/>
    <mergeCell ref="C84:D84"/>
    <mergeCell ref="C6:D6"/>
    <mergeCell ref="C8:D8"/>
    <mergeCell ref="A67:E67"/>
    <mergeCell ref="A78:D78"/>
    <mergeCell ref="F40:G40"/>
    <mergeCell ref="A61:D61"/>
    <mergeCell ref="A62:D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eleni</cp:lastModifiedBy>
  <dcterms:created xsi:type="dcterms:W3CDTF">2016-11-30T20:23:08Z</dcterms:created>
  <dcterms:modified xsi:type="dcterms:W3CDTF">2017-01-13T14:24:06Z</dcterms:modified>
</cp:coreProperties>
</file>