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Πληροφοριακά Συστήματα Διοίκησης(E)\"/>
    </mc:Choice>
  </mc:AlternateContent>
  <bookViews>
    <workbookView xWindow="0" yWindow="0" windowWidth="15360" windowHeight="7620"/>
  </bookViews>
  <sheets>
    <sheet name="Ψήφοι-Ποσοστά" sheetId="1" r:id="rId1"/>
    <sheet name="Γράφημα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G10" i="1"/>
  <c r="F10" i="1"/>
  <c r="F9" i="1"/>
  <c r="C21" i="1"/>
  <c r="D10" i="1" s="1"/>
  <c r="E10" i="1" s="1"/>
  <c r="D6" i="1"/>
  <c r="C6" i="1"/>
  <c r="D5" i="1"/>
  <c r="D4" i="1"/>
  <c r="D3" i="1"/>
  <c r="D2" i="1"/>
  <c r="C3" i="1"/>
  <c r="D14" i="1" l="1"/>
  <c r="E14" i="1" s="1"/>
  <c r="D16" i="1"/>
  <c r="E16" i="1" s="1"/>
  <c r="D9" i="1"/>
  <c r="E9" i="1" s="1"/>
  <c r="D15" i="1"/>
  <c r="E15" i="1" s="1"/>
  <c r="D17" i="1"/>
  <c r="E17" i="1" s="1"/>
  <c r="D12" i="1"/>
  <c r="E12" i="1" s="1"/>
  <c r="D20" i="1"/>
  <c r="D13" i="1"/>
  <c r="E13" i="1" s="1"/>
  <c r="D19" i="1"/>
  <c r="E19" i="1" s="1"/>
  <c r="D11" i="1"/>
  <c r="E11" i="1" s="1"/>
  <c r="D18" i="1"/>
  <c r="E18" i="1" s="1"/>
</calcChain>
</file>

<file path=xl/sharedStrings.xml><?xml version="1.0" encoding="utf-8"?>
<sst xmlns="http://schemas.openxmlformats.org/spreadsheetml/2006/main" count="26" uniqueCount="25">
  <si>
    <t>ΕΓΓΕΓΡΑΜΜΕΝΟΙ</t>
  </si>
  <si>
    <t>ΨΗΦΙΣΑΝ</t>
  </si>
  <si>
    <t>ΑΠΟΧΗ</t>
  </si>
  <si>
    <t>ΛΕΥΚΑ</t>
  </si>
  <si>
    <t>ΑΚΥΡΑ</t>
  </si>
  <si>
    <t>ΕΓΚΥΡΑ</t>
  </si>
  <si>
    <t>Α/Α</t>
  </si>
  <si>
    <t>ΚΟΜΜΑ</t>
  </si>
  <si>
    <t>ΨΗΦΟΙ</t>
  </si>
  <si>
    <t>ΠΟΣΟΣΤΟ</t>
  </si>
  <si>
    <t>ΣΥΡΙΖΑ</t>
  </si>
  <si>
    <t>ΝΔ</t>
  </si>
  <si>
    <t>ΧΑ</t>
  </si>
  <si>
    <t>ΠΑΣΟΚ</t>
  </si>
  <si>
    <t>ΕΚ</t>
  </si>
  <si>
    <t>ΑΝΕΛ</t>
  </si>
  <si>
    <t>ΚΚΕ</t>
  </si>
  <si>
    <t>ΠΟΤΑΜΙ</t>
  </si>
  <si>
    <t>ΚΟΙΝΩΝΙΑ</t>
  </si>
  <si>
    <t>ΛΑΕ</t>
  </si>
  <si>
    <t>ΑΝΤΑΡΣΥΑ</t>
  </si>
  <si>
    <t>ΛΟΙΠΑ</t>
  </si>
  <si>
    <t>ΕΙΣΟΔΟΣ ΣΤΗ ΒΟΥΛΗ</t>
  </si>
  <si>
    <t>OXI</t>
  </si>
  <si>
    <t>ΕΔΡΕΣ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</si>
</sst>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0" xfId="0" applyNumberFormat="1"/>
    <xf numFmtId="10" fontId="0" fillId="0" borderId="0" xfId="1" applyNumberFormat="1" applyFont="1"/>
    <xf numFmtId="3" fontId="0" fillId="2" borderId="0" xfId="0" applyNumberFormat="1" applyFill="1"/>
    <xf numFmtId="1" fontId="0" fillId="0" borderId="0" xfId="0" applyNumberFormat="1"/>
    <xf numFmtId="1" fontId="0" fillId="2" borderId="0" xfId="0" applyNumberFormat="1" applyFill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12430008748905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'Ψήφοι-Ποσοστά'!$C$8</c:f>
              <c:strCache>
                <c:ptCount val="1"/>
                <c:pt idx="0">
                  <c:v>ΨΗΦΟΙ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50800" dir="5400000" algn="ctr" rotWithShape="0">
                  <a:schemeClr val="accent2">
                    <a:lumMod val="60000"/>
                    <a:lumOff val="40000"/>
                  </a:scheme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00B-4FFE-8EB3-C600B92AA2E9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00B-4FFE-8EB3-C600B92AA2E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00B-4FFE-8EB3-C600B92AA2E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00B-4FFE-8EB3-C600B92AA2E9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00B-4FFE-8EB3-C600B92AA2E9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00B-4FFE-8EB3-C600B92AA2E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00B-4FFE-8EB3-C600B92AA2E9}"/>
              </c:ext>
            </c:extLst>
          </c:dPt>
          <c:cat>
            <c:strRef>
              <c:f>'Ψήφοι-Ποσοστά'!$B$9:$B$20</c:f>
              <c:strCache>
                <c:ptCount val="12"/>
                <c:pt idx="0">
                  <c:v>ΣΥΡΙΖΑ</c:v>
                </c:pt>
                <c:pt idx="1">
                  <c:v>ΝΔ</c:v>
                </c:pt>
                <c:pt idx="2">
                  <c:v>ΧΑ</c:v>
                </c:pt>
                <c:pt idx="3">
                  <c:v>ΚΚΕ</c:v>
                </c:pt>
                <c:pt idx="4">
                  <c:v>ΠΑΣΟΚ</c:v>
                </c:pt>
                <c:pt idx="5">
                  <c:v>ΑΝΕΛ</c:v>
                </c:pt>
                <c:pt idx="6">
                  <c:v>ΕΚ</c:v>
                </c:pt>
                <c:pt idx="7">
                  <c:v>ΠΟΤΑΜΙ</c:v>
                </c:pt>
                <c:pt idx="8">
                  <c:v>ΚΟΙΝΩΝΙΑ</c:v>
                </c:pt>
                <c:pt idx="9">
                  <c:v>ΛΑΕ</c:v>
                </c:pt>
                <c:pt idx="10">
                  <c:v>ΑΝΤΑΡΣΥΑ</c:v>
                </c:pt>
                <c:pt idx="11">
                  <c:v>ΛΟΙΠΑ</c:v>
                </c:pt>
              </c:strCache>
            </c:strRef>
          </c:cat>
          <c:val>
            <c:numRef>
              <c:f>'Ψήφοι-Ποσοστά'!$C$9:$C$20</c:f>
              <c:numCache>
                <c:formatCode>#,##0</c:formatCode>
                <c:ptCount val="12"/>
                <c:pt idx="0">
                  <c:v>1900000</c:v>
                </c:pt>
                <c:pt idx="1">
                  <c:v>1600000</c:v>
                </c:pt>
                <c:pt idx="2">
                  <c:v>390000</c:v>
                </c:pt>
                <c:pt idx="3">
                  <c:v>330000</c:v>
                </c:pt>
                <c:pt idx="4">
                  <c:v>250000</c:v>
                </c:pt>
                <c:pt idx="5">
                  <c:v>190000</c:v>
                </c:pt>
                <c:pt idx="6">
                  <c:v>180000</c:v>
                </c:pt>
                <c:pt idx="7">
                  <c:v>180000</c:v>
                </c:pt>
                <c:pt idx="8">
                  <c:v>70000</c:v>
                </c:pt>
                <c:pt idx="9">
                  <c:v>50000</c:v>
                </c:pt>
                <c:pt idx="10">
                  <c:v>40000</c:v>
                </c:pt>
                <c:pt idx="11">
                  <c:v>339877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0B-4FFE-8EB3-C600B92AA2E9}"/>
            </c:ext>
          </c:extLst>
        </c:ser>
        <c:ser>
          <c:idx val="1"/>
          <c:order val="1"/>
          <c:tx>
            <c:strRef>
              <c:f>'Ψήφοι-Ποσοστά'!$D$8</c:f>
              <c:strCache>
                <c:ptCount val="1"/>
                <c:pt idx="0">
                  <c:v>ΠΟΣΟΣΤΟ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'Ψήφοι-Ποσοστά'!$B$9:$B$20</c:f>
              <c:strCache>
                <c:ptCount val="12"/>
                <c:pt idx="0">
                  <c:v>ΣΥΡΙΖΑ</c:v>
                </c:pt>
                <c:pt idx="1">
                  <c:v>ΝΔ</c:v>
                </c:pt>
                <c:pt idx="2">
                  <c:v>ΧΑ</c:v>
                </c:pt>
                <c:pt idx="3">
                  <c:v>ΚΚΕ</c:v>
                </c:pt>
                <c:pt idx="4">
                  <c:v>ΠΑΣΟΚ</c:v>
                </c:pt>
                <c:pt idx="5">
                  <c:v>ΑΝΕΛ</c:v>
                </c:pt>
                <c:pt idx="6">
                  <c:v>ΕΚ</c:v>
                </c:pt>
                <c:pt idx="7">
                  <c:v>ΠΟΤΑΜΙ</c:v>
                </c:pt>
                <c:pt idx="8">
                  <c:v>ΚΟΙΝΩΝΙΑ</c:v>
                </c:pt>
                <c:pt idx="9">
                  <c:v>ΛΑΕ</c:v>
                </c:pt>
                <c:pt idx="10">
                  <c:v>ΑΝΤΑΡΣΥΑ</c:v>
                </c:pt>
                <c:pt idx="11">
                  <c:v>ΛΟΙΠΑ</c:v>
                </c:pt>
              </c:strCache>
            </c:strRef>
          </c:cat>
          <c:val>
            <c:numRef>
              <c:f>'Ψήφοι-Ποσοστά'!$D$9:$D$20</c:f>
              <c:numCache>
                <c:formatCode>0.00%</c:formatCode>
                <c:ptCount val="12"/>
                <c:pt idx="0">
                  <c:v>0.34421056846013054</c:v>
                </c:pt>
                <c:pt idx="1">
                  <c:v>0.28986153133484677</c:v>
                </c:pt>
                <c:pt idx="2">
                  <c:v>7.0653748262868896E-2</c:v>
                </c:pt>
                <c:pt idx="3">
                  <c:v>5.9783940837812147E-2</c:v>
                </c:pt>
                <c:pt idx="4">
                  <c:v>4.5290864271069806E-2</c:v>
                </c:pt>
                <c:pt idx="5">
                  <c:v>3.4421056846013057E-2</c:v>
                </c:pt>
                <c:pt idx="6">
                  <c:v>3.2609422275170261E-2</c:v>
                </c:pt>
                <c:pt idx="7">
                  <c:v>3.2609422275170261E-2</c:v>
                </c:pt>
                <c:pt idx="8">
                  <c:v>1.2681441995899547E-2</c:v>
                </c:pt>
                <c:pt idx="9">
                  <c:v>9.0581728542139615E-3</c:v>
                </c:pt>
                <c:pt idx="10">
                  <c:v>7.2465382833711697E-3</c:v>
                </c:pt>
                <c:pt idx="11">
                  <c:v>6.1573292303433572E-2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00B-4FFE-8EB3-C600B92A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0179023"/>
        <c:axId val="1810181103"/>
        <c:axId val="0"/>
      </c:bar3DChart>
      <c:catAx>
        <c:axId val="181017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10181103"/>
        <c:crosses val="autoZero"/>
        <c:auto val="1"/>
        <c:lblAlgn val="ctr"/>
        <c:lblOffset val="100"/>
        <c:noMultiLvlLbl val="0"/>
      </c:catAx>
      <c:valAx>
        <c:axId val="181018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1017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409574</xdr:colOff>
      <xdr:row>24</xdr:row>
      <xdr:rowOff>114300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19" zoomScale="150" zoomScaleNormal="150" workbookViewId="0">
      <selection activeCell="E6" sqref="E6"/>
    </sheetView>
  </sheetViews>
  <sheetFormatPr defaultRowHeight="15" x14ac:dyDescent="0.25"/>
  <cols>
    <col min="2" max="2" width="16" bestFit="1" customWidth="1"/>
    <col min="5" max="5" width="19.140625" bestFit="1" customWidth="1"/>
    <col min="6" max="6" width="10.28515625" bestFit="1" customWidth="1"/>
  </cols>
  <sheetData>
    <row r="1" spans="1:7" x14ac:dyDescent="0.25">
      <c r="B1" t="s">
        <v>0</v>
      </c>
      <c r="C1" s="1">
        <v>9139123</v>
      </c>
      <c r="D1" t="s">
        <v>9</v>
      </c>
    </row>
    <row r="2" spans="1:7" x14ac:dyDescent="0.25">
      <c r="B2" t="s">
        <v>1</v>
      </c>
      <c r="C2" s="1">
        <v>5623000</v>
      </c>
      <c r="D2" s="2">
        <f>C2/C1</f>
        <v>0.61526691346642337</v>
      </c>
    </row>
    <row r="3" spans="1:7" x14ac:dyDescent="0.25">
      <c r="B3" t="s">
        <v>2</v>
      </c>
      <c r="C3" s="1">
        <f>C1-C2</f>
        <v>3516123</v>
      </c>
      <c r="D3" s="2">
        <f>C3/C1</f>
        <v>0.38473308653357657</v>
      </c>
    </row>
    <row r="4" spans="1:7" x14ac:dyDescent="0.25">
      <c r="B4" t="s">
        <v>3</v>
      </c>
      <c r="C4" s="1">
        <v>47000</v>
      </c>
      <c r="D4" s="2">
        <f>C4/C2</f>
        <v>8.358527476436067E-3</v>
      </c>
    </row>
    <row r="5" spans="1:7" x14ac:dyDescent="0.25">
      <c r="B5" t="s">
        <v>4</v>
      </c>
      <c r="C5" s="1">
        <v>56123</v>
      </c>
      <c r="D5" s="2">
        <f>C5/C2</f>
        <v>9.9809710119153471E-3</v>
      </c>
    </row>
    <row r="6" spans="1:7" x14ac:dyDescent="0.25">
      <c r="B6" t="s">
        <v>5</v>
      </c>
      <c r="C6" s="3">
        <f>C2-C4-C5</f>
        <v>5519877</v>
      </c>
      <c r="D6" s="2">
        <f>C6/C2</f>
        <v>0.98166050151164863</v>
      </c>
    </row>
    <row r="8" spans="1:7" x14ac:dyDescent="0.25">
      <c r="A8" t="s">
        <v>6</v>
      </c>
      <c r="B8" t="s">
        <v>7</v>
      </c>
      <c r="C8" t="s">
        <v>8</v>
      </c>
      <c r="D8" t="s">
        <v>9</v>
      </c>
      <c r="E8" t="s">
        <v>22</v>
      </c>
      <c r="F8" t="s">
        <v>24</v>
      </c>
    </row>
    <row r="9" spans="1:7" x14ac:dyDescent="0.25">
      <c r="B9" t="s">
        <v>10</v>
      </c>
      <c r="C9" s="1">
        <v>1900000</v>
      </c>
      <c r="D9" s="2">
        <f t="shared" ref="D9:D19" si="0">C9/$C$21</f>
        <v>0.34421056846013054</v>
      </c>
      <c r="E9" t="str">
        <f t="shared" ref="E9:E19" si="1">IF(D9&gt;=0.03,"NAI","OXI")</f>
        <v>NAI</v>
      </c>
      <c r="F9" s="4">
        <f>300*C9/SUM(C9:C16)</f>
        <v>113.54581673306772</v>
      </c>
    </row>
    <row r="10" spans="1:7" x14ac:dyDescent="0.25">
      <c r="B10" t="s">
        <v>11</v>
      </c>
      <c r="C10" s="1">
        <v>1600000</v>
      </c>
      <c r="D10" s="2">
        <f t="shared" si="0"/>
        <v>0.28986153133484677</v>
      </c>
      <c r="E10" t="str">
        <f t="shared" si="1"/>
        <v>NAI</v>
      </c>
      <c r="F10" s="4">
        <f>300*C10/SUM(C9:C16)</f>
        <v>95.617529880478088</v>
      </c>
      <c r="G10" s="1">
        <f>SUM(C9:C16)</f>
        <v>5020000</v>
      </c>
    </row>
    <row r="11" spans="1:7" x14ac:dyDescent="0.25">
      <c r="B11" t="s">
        <v>12</v>
      </c>
      <c r="C11" s="1">
        <v>390000</v>
      </c>
      <c r="D11" s="2">
        <f t="shared" si="0"/>
        <v>7.0653748262868896E-2</v>
      </c>
      <c r="E11" t="str">
        <f t="shared" si="1"/>
        <v>NAI</v>
      </c>
      <c r="F11" s="4">
        <f>300*C11/G10</f>
        <v>23.306772908366533</v>
      </c>
    </row>
    <row r="12" spans="1:7" x14ac:dyDescent="0.25">
      <c r="B12" t="s">
        <v>16</v>
      </c>
      <c r="C12" s="1">
        <v>330000</v>
      </c>
      <c r="D12" s="2">
        <f t="shared" si="0"/>
        <v>5.9783940837812147E-2</v>
      </c>
      <c r="E12" t="str">
        <f t="shared" si="1"/>
        <v>NAI</v>
      </c>
      <c r="F12" s="4">
        <f>300*C12/G10</f>
        <v>19.721115537848604</v>
      </c>
    </row>
    <row r="13" spans="1:7" x14ac:dyDescent="0.25">
      <c r="B13" t="s">
        <v>13</v>
      </c>
      <c r="C13" s="1">
        <v>250000</v>
      </c>
      <c r="D13" s="2">
        <f t="shared" si="0"/>
        <v>4.5290864271069806E-2</v>
      </c>
      <c r="E13" t="str">
        <f t="shared" si="1"/>
        <v>NAI</v>
      </c>
      <c r="F13" s="4">
        <f>300*C13/G10</f>
        <v>14.9402390438247</v>
      </c>
    </row>
    <row r="14" spans="1:7" x14ac:dyDescent="0.25">
      <c r="B14" t="s">
        <v>15</v>
      </c>
      <c r="C14" s="1">
        <v>190000</v>
      </c>
      <c r="D14" s="2">
        <f t="shared" si="0"/>
        <v>3.4421056846013057E-2</v>
      </c>
      <c r="E14" t="str">
        <f t="shared" si="1"/>
        <v>NAI</v>
      </c>
      <c r="F14" s="4">
        <f>C14*300/G10</f>
        <v>11.354581673306773</v>
      </c>
    </row>
    <row r="15" spans="1:7" x14ac:dyDescent="0.25">
      <c r="B15" t="s">
        <v>14</v>
      </c>
      <c r="C15" s="1">
        <v>180000</v>
      </c>
      <c r="D15" s="2">
        <f t="shared" si="0"/>
        <v>3.2609422275170261E-2</v>
      </c>
      <c r="E15" t="str">
        <f t="shared" si="1"/>
        <v>NAI</v>
      </c>
      <c r="F15" s="4">
        <f>300*C15/G10</f>
        <v>10.756972111553784</v>
      </c>
    </row>
    <row r="16" spans="1:7" x14ac:dyDescent="0.25">
      <c r="B16" t="s">
        <v>17</v>
      </c>
      <c r="C16" s="1">
        <v>180000</v>
      </c>
      <c r="D16" s="2">
        <f t="shared" si="0"/>
        <v>3.2609422275170261E-2</v>
      </c>
      <c r="E16" t="str">
        <f t="shared" si="1"/>
        <v>NAI</v>
      </c>
      <c r="F16" s="4">
        <f>300*C16/G10</f>
        <v>10.756972111553784</v>
      </c>
    </row>
    <row r="17" spans="2:6" x14ac:dyDescent="0.25">
      <c r="B17" t="s">
        <v>18</v>
      </c>
      <c r="C17" s="1">
        <v>70000</v>
      </c>
      <c r="D17" s="2">
        <f t="shared" si="0"/>
        <v>1.2681441995899547E-2</v>
      </c>
      <c r="E17" t="str">
        <f t="shared" si="1"/>
        <v>OXI</v>
      </c>
      <c r="F17" s="5">
        <f>SUM(F9:F16)</f>
        <v>300</v>
      </c>
    </row>
    <row r="18" spans="2:6" x14ac:dyDescent="0.25">
      <c r="B18" t="s">
        <v>19</v>
      </c>
      <c r="C18" s="1">
        <v>50000</v>
      </c>
      <c r="D18" s="2">
        <f t="shared" si="0"/>
        <v>9.0581728542139615E-3</v>
      </c>
      <c r="E18" t="str">
        <f t="shared" si="1"/>
        <v>OXI</v>
      </c>
    </row>
    <row r="19" spans="2:6" x14ac:dyDescent="0.25">
      <c r="B19" t="s">
        <v>20</v>
      </c>
      <c r="C19" s="1">
        <v>40000</v>
      </c>
      <c r="D19" s="2">
        <f t="shared" si="0"/>
        <v>7.2465382833711697E-3</v>
      </c>
      <c r="E19" t="str">
        <f t="shared" si="1"/>
        <v>OXI</v>
      </c>
    </row>
    <row r="20" spans="2:6" x14ac:dyDescent="0.25">
      <c r="B20" t="s">
        <v>21</v>
      </c>
      <c r="C20" s="1">
        <v>339877</v>
      </c>
      <c r="D20" s="2">
        <f t="shared" ref="D20" si="2">C20/$C$21</f>
        <v>6.1573292303433572E-2</v>
      </c>
      <c r="E20" t="s">
        <v>23</v>
      </c>
    </row>
    <row r="21" spans="2:6" x14ac:dyDescent="0.25">
      <c r="C21" s="3">
        <f>SUM(C9:C20)</f>
        <v>5519877</v>
      </c>
    </row>
  </sheetData>
  <sortState ref="B9:E19">
    <sortCondition descending="1" ref="D9:D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Ψήφοι-Ποσοστά</vt:lpstr>
      <vt:lpstr>Γράφημα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</cp:lastModifiedBy>
  <dcterms:created xsi:type="dcterms:W3CDTF">2017-11-14T14:19:24Z</dcterms:created>
  <dcterms:modified xsi:type="dcterms:W3CDTF">2017-11-28T04:00:12Z</dcterms:modified>
</cp:coreProperties>
</file>